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maj/"/>
    </mc:Choice>
  </mc:AlternateContent>
  <xr:revisionPtr revIDLastSave="0" documentId="11_2A01957D675F3EF19632C32C3D0F0FCA0CE8350F" xr6:coauthVersionLast="36" xr6:coauthVersionMax="36" xr10:uidLastSave="{00000000-0000-0000-0000-000000000000}"/>
  <bookViews>
    <workbookView xWindow="-12" yWindow="-12" windowWidth="11328" windowHeight="11760" tabRatio="587" xr2:uid="{00000000-000D-0000-FFFF-FFFF00000000}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K4" i="2" l="1"/>
  <c r="K6" i="2"/>
  <c r="K7" i="2"/>
  <c r="K8" i="2"/>
  <c r="K9" i="2"/>
  <c r="K10" i="2"/>
  <c r="K11" i="2"/>
  <c r="K17" i="2"/>
  <c r="K18" i="2"/>
  <c r="K19" i="2"/>
  <c r="G6" i="2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I14" i="2"/>
  <c r="I20" i="2"/>
  <c r="I9" i="2"/>
  <c r="H18" i="2"/>
  <c r="H4" i="2"/>
  <c r="H7" i="2"/>
  <c r="H10" i="2"/>
  <c r="H11" i="2"/>
  <c r="H9" i="2"/>
  <c r="G18" i="2"/>
  <c r="F18" i="2"/>
  <c r="F4" i="2"/>
  <c r="F6" i="2"/>
  <c r="F7" i="2"/>
  <c r="F10" i="2"/>
  <c r="F11" i="2"/>
  <c r="E18" i="2"/>
  <c r="G11" i="2"/>
  <c r="E11" i="2"/>
  <c r="E4" i="2"/>
  <c r="E6" i="2"/>
  <c r="E7" i="2"/>
  <c r="E10" i="2"/>
  <c r="G10" i="2"/>
  <c r="J9" i="2"/>
  <c r="G9" i="2"/>
  <c r="F9" i="2"/>
  <c r="E9" i="2"/>
  <c r="G7" i="2"/>
  <c r="G4" i="2"/>
  <c r="D19" i="2"/>
  <c r="D18" i="2"/>
  <c r="D11" i="2"/>
  <c r="D4" i="2"/>
  <c r="D6" i="2"/>
  <c r="D7" i="2"/>
  <c r="D10" i="2"/>
  <c r="D9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H14" i="2"/>
  <c r="H15" i="2"/>
  <c r="F14" i="2"/>
  <c r="K14" i="2"/>
  <c r="K15" i="2"/>
  <c r="E14" i="2"/>
  <c r="D14" i="2"/>
  <c r="D20" i="2"/>
  <c r="D21" i="2"/>
  <c r="D23" i="2"/>
  <c r="G14" i="2"/>
  <c r="G15" i="2"/>
  <c r="E15" i="2"/>
  <c r="E20" i="2"/>
  <c r="E21" i="2"/>
  <c r="E23" i="2"/>
  <c r="D15" i="2"/>
  <c r="F20" i="2"/>
  <c r="F21" i="2"/>
  <c r="F23" i="2"/>
  <c r="F15" i="2"/>
  <c r="I21" i="2"/>
  <c r="I23" i="2"/>
  <c r="J14" i="2"/>
  <c r="J15" i="2"/>
  <c r="I15" i="2"/>
  <c r="G20" i="2"/>
  <c r="G21" i="2"/>
  <c r="G23" i="2"/>
  <c r="H20" i="2"/>
  <c r="H21" i="2"/>
  <c r="H23" i="2"/>
  <c r="K20" i="2"/>
  <c r="K21" i="2"/>
  <c r="K23" i="2"/>
  <c r="J20" i="2"/>
  <c r="J21" i="2"/>
  <c r="J23" i="2"/>
</calcChain>
</file>

<file path=xl/sharedStrings.xml><?xml version="1.0" encoding="utf-8"?>
<sst xmlns="http://schemas.openxmlformats.org/spreadsheetml/2006/main" count="186" uniqueCount="174">
  <si>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</si>
  <si>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</si>
  <si>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</si>
  <si>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</si>
  <si>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</si>
  <si>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</si>
  <si>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</si>
  <si>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</si>
  <si>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</si>
  <si>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</si>
  <si>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</si>
  <si>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</si>
  <si>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</si>
  <si>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</si>
  <si>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</si>
  <si>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</si>
  <si>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</si>
  <si>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</si>
  <si>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</si>
  <si>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</si>
  <si>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</si>
  <si>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</si>
  <si>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</si>
  <si>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</si>
  <si>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</si>
  <si>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</si>
  <si>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</si>
  <si>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</si>
  <si>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</si>
  <si>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</si>
  <si>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</si>
  <si>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</si>
  <si>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</si>
  <si>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</si>
  <si>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</si>
  <si>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</si>
  <si>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</si>
  <si>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</si>
  <si>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</si>
  <si>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</si>
  <si>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</si>
  <si>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</si>
  <si>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</si>
  <si>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</si>
  <si>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</si>
  <si>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</si>
  <si>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</si>
  <si>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</si>
  <si>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</si>
  <si>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</si>
  <si>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</si>
  <si>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</si>
  <si>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</si>
  <si>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</si>
  <si>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</si>
  <si>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</si>
  <si>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</si>
  <si>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</si>
  <si>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</si>
  <si>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</si>
  <si>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</si>
  <si>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</si>
  <si>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</si>
  <si>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</si>
  <si>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</si>
  <si>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</si>
  <si>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</si>
  <si>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</si>
  <si>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</si>
  <si>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</si>
  <si>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</si>
  <si>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</si>
  <si>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</si>
  <si>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</si>
  <si>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</si>
  <si>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</si>
  <si>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</si>
  <si>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</si>
  <si>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</si>
  <si>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</si>
  <si>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</si>
  <si>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</si>
  <si>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</si>
  <si>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</si>
  <si>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</si>
  <si>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</si>
  <si>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</si>
  <si>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</si>
  <si>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</si>
  <si>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</si>
  <si>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</si>
  <si>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</si>
  <si>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</si>
  <si>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</si>
  <si>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</si>
  <si>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</si>
  <si>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</si>
  <si>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</si>
  <si>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</si>
  <si>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</si>
  <si>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</si>
  <si>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</si>
  <si>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</si>
  <si>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</si>
  <si>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</si>
  <si>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</si>
  <si>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</si>
  <si>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</si>
  <si>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</si>
  <si>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</si>
  <si>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</si>
  <si>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</si>
  <si>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</si>
  <si>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</si>
  <si>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</si>
  <si>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</si>
  <si>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</si>
  <si>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</si>
  <si>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</si>
  <si>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</si>
  <si>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</si>
  <si>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</si>
  <si>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</si>
  <si>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</si>
  <si>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</si>
  <si>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</si>
  <si>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</si>
  <si>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</si>
  <si>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</si>
  <si>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</si>
  <si>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</si>
  <si>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</si>
  <si>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</si>
  <si>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</si>
  <si>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</si>
  <si>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</si>
  <si>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</si>
  <si>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</si>
  <si>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</si>
  <si>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</si>
  <si>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</si>
  <si>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</si>
  <si>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</si>
  <si>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</si>
  <si>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</si>
  <si>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</si>
  <si>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</si>
  <si>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</si>
  <si>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</si>
  <si>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</si>
  <si>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</si>
  <si>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</si>
  <si>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</si>
  <si>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</si>
  <si>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</si>
  <si>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</si>
  <si>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</si>
  <si>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</si>
  <si>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</si>
  <si>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</si>
  <si>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</si>
  <si>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</si>
  <si>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</si>
  <si>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</si>
  <si>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</si>
  <si>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</si>
  <si>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</si>
  <si>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Uppgiften över medeltal ålderspensioner, exkl. pensionärer med endast premiepension, som inte ingick i tabellen till prognosen som lämnades i februari har återinförts</t>
  </si>
  <si>
    <r>
      <t xml:space="preserve">i tabellen under namnet </t>
    </r>
    <r>
      <rPr>
        <i/>
        <sz val="12"/>
        <rFont val="Times New Roman"/>
        <family val="1"/>
      </rPr>
      <t>Skattat medeltal ålderspensioner, exkl. premiepension</t>
    </r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</si>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</sst>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i/>
      <sz val="12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0" fontId="8" fillId="0" borderId="16" xfId="0" applyFont="1" applyBorder="1" applyAlignment="1">
      <alignment vertical="center"/>
    </xf>
    <xf numFmtId="167" fontId="8" fillId="0" borderId="0" xfId="0" applyNumberFormat="1" applyFont="1"/>
    <xf numFmtId="172" fontId="8" fillId="0" borderId="0" xfId="126" applyNumberFormat="1"/>
    <xf numFmtId="0" fontId="63" fillId="0" borderId="0" xfId="0" applyFont="1"/>
    <xf numFmtId="0" fontId="64" fillId="0" borderId="0" xfId="0" applyFont="1"/>
    <xf numFmtId="2" fontId="63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307.35559999999998</c:v>
                </c:pt>
                <c:pt idx="3">
                  <c:v>317.6277</c:v>
                </c:pt>
                <c:pt idx="4">
                  <c:v>329.76900000000001</c:v>
                </c:pt>
                <c:pt idx="5">
                  <c:v>330.16399999999999</c:v>
                </c:pt>
                <c:pt idx="6">
                  <c:v>339.30799999999999</c:v>
                </c:pt>
                <c:pt idx="7">
                  <c:v>351.98899999999998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11.7149</c:v>
                </c:pt>
                <c:pt idx="4">
                  <c:v>15.069000000000001</c:v>
                </c:pt>
                <c:pt idx="5">
                  <c:v>15.749000000000001</c:v>
                </c:pt>
                <c:pt idx="6">
                  <c:v>18.225000000000001</c:v>
                </c:pt>
                <c:pt idx="7">
                  <c:v>20.914000000000001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42.208875992930452</c:v>
                </c:pt>
                <c:pt idx="4">
                  <c:v>44.442900000000002</c:v>
                </c:pt>
                <c:pt idx="5">
                  <c:v>43.992199999999997</c:v>
                </c:pt>
                <c:pt idx="6">
                  <c:v>44.231699999999996</c:v>
                </c:pt>
                <c:pt idx="7">
                  <c:v>44.929901000000001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B-4027-8BC4-6EA6B9E23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027-8BC4-6EA6B9E23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C-42A8-BF68-FC598DCBD42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diagram!$D$58:$K$58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307.35559999999998</c:v>
                </c:pt>
                <c:pt idx="3">
                  <c:v>317.6277</c:v>
                </c:pt>
                <c:pt idx="4">
                  <c:v>329.76900000000001</c:v>
                </c:pt>
                <c:pt idx="5">
                  <c:v>330.16399999999999</c:v>
                </c:pt>
                <c:pt idx="6">
                  <c:v>339.30799999999999</c:v>
                </c:pt>
                <c:pt idx="7">
                  <c:v>351.98899999999998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E-467C-9893-825761438AFE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11.7149</c:v>
                </c:pt>
                <c:pt idx="4">
                  <c:v>15.069000000000001</c:v>
                </c:pt>
                <c:pt idx="5">
                  <c:v>15.749000000000001</c:v>
                </c:pt>
                <c:pt idx="6">
                  <c:v>18.225000000000001</c:v>
                </c:pt>
                <c:pt idx="7">
                  <c:v>20.914000000000001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E-467C-9893-825761438AFE}"/>
            </c:ext>
          </c:extLst>
        </c:ser>
        <c:ser>
          <c:idx val="2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42.208875992930452</c:v>
                </c:pt>
                <c:pt idx="4">
                  <c:v>44.442900000000002</c:v>
                </c:pt>
                <c:pt idx="5">
                  <c:v>43.992199999999997</c:v>
                </c:pt>
                <c:pt idx="6">
                  <c:v>44.231699999999996</c:v>
                </c:pt>
                <c:pt idx="7">
                  <c:v>44.929901000000001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E-467C-9893-825761438AFE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diagram!$D$21:$K$21</c:f>
              <c:numCache>
                <c:formatCode>#,##0</c:formatCode>
                <c:ptCount val="8"/>
                <c:pt idx="0">
                  <c:v>336.49611288267664</c:v>
                </c:pt>
                <c:pt idx="1">
                  <c:v>350.69161694576144</c:v>
                </c:pt>
                <c:pt idx="2">
                  <c:v>360.03454229522458</c:v>
                </c:pt>
                <c:pt idx="3">
                  <c:v>371.55147599293048</c:v>
                </c:pt>
                <c:pt idx="4">
                  <c:v>389.28090000000003</c:v>
                </c:pt>
                <c:pt idx="5">
                  <c:v>389.90520000000004</c:v>
                </c:pt>
                <c:pt idx="6">
                  <c:v>401.7647</c:v>
                </c:pt>
                <c:pt idx="7">
                  <c:v>417.83290099999999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E-467C-9893-82576143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22</xdr:row>
      <xdr:rowOff>19051</xdr:rowOff>
    </xdr:from>
    <xdr:to>
      <xdr:col>25</xdr:col>
      <xdr:colOff>228600</xdr:colOff>
      <xdr:row>48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V257"/>
  <sheetViews>
    <sheetView tabSelected="1" zoomScale="80" zoomScaleNormal="80" workbookViewId="0" xr3:uid="{AEA406A1-0E4B-5B11-9CD5-51D6E497D94C}">
      <pane xSplit="1" ySplit="3" topLeftCell="B156" activePane="bottomRight" state="frozen"/>
      <selection pane="bottomRight" activeCell="K167" sqref="K167"/>
      <selection pane="bottomLeft" activeCell="A4" sqref="A4"/>
      <selection pane="topRight" activeCell="B1" sqref="B1"/>
    </sheetView>
  </sheetViews>
  <sheetFormatPr defaultColWidth="9.140625" defaultRowHeight="13.15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2" width="13.85546875" style="13" customWidth="1"/>
    <col min="13" max="13" width="13.7109375" style="13" customWidth="1"/>
    <col min="14" max="16384" width="9.140625" style="13"/>
  </cols>
  <sheetData>
    <row r="1" spans="1:13" ht="17.4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6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</row>
    <row r="4" spans="1:13" ht="15.6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6">
      <c r="A5" s="2"/>
      <c r="B5" s="2" t="s">
        <v>2</v>
      </c>
      <c r="C5" s="2"/>
      <c r="D5" s="2"/>
      <c r="E5" s="2"/>
      <c r="F5" s="49">
        <v>4.8977883709995229</v>
      </c>
      <c r="G5" s="49">
        <v>5.0315435172139544</v>
      </c>
      <c r="H5" s="49">
        <v>4.891033550849655</v>
      </c>
      <c r="I5" s="49">
        <v>3.7180003475593359</v>
      </c>
      <c r="J5" s="49">
        <v>-0.97574887141930189</v>
      </c>
      <c r="K5" s="49">
        <v>4.2961585112651246</v>
      </c>
      <c r="L5" s="49">
        <v>4.4333861556862919</v>
      </c>
      <c r="M5" s="49">
        <v>4.492741254145538</v>
      </c>
    </row>
    <row r="6" spans="1:13" ht="15.6">
      <c r="A6" s="2"/>
      <c r="B6" s="2" t="s">
        <v>3</v>
      </c>
      <c r="C6" s="2"/>
      <c r="D6" s="2"/>
      <c r="E6" s="2"/>
      <c r="F6" s="49">
        <v>2.2202486678507993</v>
      </c>
      <c r="G6" s="49">
        <v>2.6064291920069538</v>
      </c>
      <c r="H6" s="49">
        <v>2.8365791701947529</v>
      </c>
      <c r="I6" s="49">
        <v>3.8699053108274928</v>
      </c>
      <c r="J6" s="49">
        <v>2.3384859294490523</v>
      </c>
      <c r="K6" s="49">
        <v>2.2463206816421444</v>
      </c>
      <c r="L6" s="49">
        <v>2.386363636363642</v>
      </c>
      <c r="M6" s="49">
        <v>2.7376988531261581</v>
      </c>
    </row>
    <row r="7" spans="1:13" ht="15.6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6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1.5054362977418245</v>
      </c>
      <c r="I8" s="49">
        <v>0.67093027818105888</v>
      </c>
      <c r="J8" s="49">
        <v>-1.564814093070388</v>
      </c>
      <c r="K8" s="49">
        <v>0.18213133252824587</v>
      </c>
      <c r="L8" s="49">
        <v>1.1421796265191242</v>
      </c>
      <c r="M8" s="49">
        <v>1.6568001094113383</v>
      </c>
    </row>
    <row r="9" spans="1:13" ht="15.6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5097.3999999999996</v>
      </c>
      <c r="I9" s="22">
        <v>5131.6000000000004</v>
      </c>
      <c r="J9" s="22">
        <v>5051.3</v>
      </c>
      <c r="K9" s="22">
        <v>5060.5</v>
      </c>
      <c r="L9" s="22">
        <v>5118.3</v>
      </c>
      <c r="M9" s="22">
        <v>5203.1000000000004</v>
      </c>
    </row>
    <row r="10" spans="1:13" ht="15.6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6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6.3287882685875987</v>
      </c>
      <c r="I11" s="49">
        <v>6.7709468788605482</v>
      </c>
      <c r="J11" s="49">
        <v>8.719144168564096</v>
      </c>
      <c r="K11" s="49">
        <v>8.9313993665418945</v>
      </c>
      <c r="L11" s="49">
        <v>8.5070251331736451</v>
      </c>
      <c r="M11" s="49">
        <v>7.7300939882957973</v>
      </c>
    </row>
    <row r="12" spans="1:13" ht="15.6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6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1.7844092570036496</v>
      </c>
      <c r="J13" s="49">
        <v>0.52354454616168056</v>
      </c>
      <c r="K13" s="49">
        <v>1.3451980595815538</v>
      </c>
      <c r="L13" s="49">
        <v>1.6856077291281357</v>
      </c>
      <c r="M13" s="49">
        <v>2.0561989199179953</v>
      </c>
    </row>
    <row r="14" spans="1:13" ht="15.6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50"/>
    </row>
    <row r="15" spans="1:13" ht="15.6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182.58</v>
      </c>
      <c r="K15" s="53">
        <v>182.7</v>
      </c>
      <c r="L15" s="51">
        <v>187.38</v>
      </c>
      <c r="M15" s="51">
        <v>194.09</v>
      </c>
    </row>
    <row r="16" spans="1:13" ht="15.6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30"/>
    </row>
    <row r="17" spans="1:17" ht="15.6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.6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47300</v>
      </c>
      <c r="K18" s="22">
        <v>47400</v>
      </c>
      <c r="L18" s="22">
        <v>48100</v>
      </c>
      <c r="M18" s="22">
        <v>49000</v>
      </c>
      <c r="N18" s="20"/>
      <c r="O18" s="20"/>
      <c r="P18" s="20"/>
      <c r="Q18" s="20"/>
    </row>
    <row r="19" spans="1:17" ht="15.6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66800</v>
      </c>
      <c r="K19" s="22">
        <v>66800</v>
      </c>
      <c r="L19" s="22">
        <v>68500</v>
      </c>
      <c r="M19" s="22">
        <v>71000</v>
      </c>
      <c r="N19" s="20"/>
      <c r="O19" s="20"/>
      <c r="P19" s="20"/>
      <c r="Q19" s="20"/>
    </row>
    <row r="20" spans="1:17" ht="15.6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.6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1.5595549847380541</v>
      </c>
      <c r="J21" s="49">
        <v>1.5668111943240026</v>
      </c>
      <c r="K21" s="49">
        <v>1.2386404061964562</v>
      </c>
      <c r="L21" s="49">
        <v>2</v>
      </c>
      <c r="M21" s="49">
        <v>2</v>
      </c>
      <c r="N21" s="20"/>
      <c r="O21" s="20"/>
      <c r="P21" s="20"/>
      <c r="Q21" s="20"/>
    </row>
    <row r="22" spans="1:17" ht="15.6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.6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-0.69</v>
      </c>
      <c r="I23" s="49">
        <v>-0.42</v>
      </c>
      <c r="J23" s="49">
        <v>-0.15</v>
      </c>
      <c r="K23" s="49">
        <v>-0.12</v>
      </c>
      <c r="L23" s="49">
        <v>-0.1</v>
      </c>
      <c r="M23" s="49">
        <v>0.14000000000000001</v>
      </c>
      <c r="N23" s="20"/>
      <c r="O23" s="20"/>
      <c r="P23" s="20"/>
      <c r="Q23" s="20"/>
    </row>
    <row r="24" spans="1:17" ht="15.6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-0.68</v>
      </c>
      <c r="I24" s="49">
        <v>-0.41</v>
      </c>
      <c r="J24" s="49">
        <v>-0.18</v>
      </c>
      <c r="K24" s="49">
        <v>-0.15</v>
      </c>
      <c r="L24" s="49">
        <v>-0.11</v>
      </c>
      <c r="M24" s="49">
        <v>0.18</v>
      </c>
      <c r="N24" s="20"/>
      <c r="O24" s="20"/>
      <c r="P24" s="20"/>
      <c r="Q24" s="20"/>
    </row>
    <row r="25" spans="1:17" ht="15.6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-0.36</v>
      </c>
      <c r="J25" s="49">
        <v>-0.35</v>
      </c>
      <c r="K25" s="49">
        <v>-0.05</v>
      </c>
      <c r="L25" s="49">
        <v>0.41</v>
      </c>
      <c r="M25" s="49">
        <v>0.95</v>
      </c>
      <c r="N25" s="20"/>
      <c r="O25" s="20"/>
      <c r="P25" s="20"/>
      <c r="Q25" s="20"/>
    </row>
    <row r="26" spans="1:17" ht="15.6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0.09</v>
      </c>
      <c r="J26" s="49">
        <v>-0.04</v>
      </c>
      <c r="K26" s="49">
        <v>0.34</v>
      </c>
      <c r="L26" s="49">
        <v>0.78</v>
      </c>
      <c r="M26" s="49">
        <v>1.21</v>
      </c>
      <c r="N26"/>
      <c r="O26" s="32"/>
      <c r="P26" s="20"/>
      <c r="Q26" s="20"/>
    </row>
    <row r="27" spans="1:17" ht="15.6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32"/>
      <c r="O27" s="32"/>
      <c r="P27" s="20"/>
      <c r="Q27" s="20"/>
    </row>
    <row r="28" spans="1:17" ht="15.6">
      <c r="A28" s="2"/>
      <c r="B28" s="2" t="s">
        <v>17</v>
      </c>
      <c r="C28" s="2"/>
      <c r="D28" s="2"/>
      <c r="E28" s="2"/>
      <c r="F28" s="49">
        <v>2.1653918728312904</v>
      </c>
      <c r="G28" s="49">
        <v>2.76641532977564</v>
      </c>
      <c r="H28" s="49">
        <v>2.3309987819732036</v>
      </c>
      <c r="I28" s="49">
        <v>1.2556848333358239</v>
      </c>
      <c r="J28" s="49">
        <v>-3.3873195213753982</v>
      </c>
      <c r="K28" s="49">
        <v>3.4170340143825806</v>
      </c>
      <c r="L28" s="49">
        <v>3.4191368151279988</v>
      </c>
      <c r="M28" s="49">
        <v>2.9354923599092864</v>
      </c>
      <c r="N28" s="32"/>
      <c r="O28" s="32"/>
      <c r="P28" s="20"/>
      <c r="Q28" s="20"/>
    </row>
    <row r="29" spans="1:17" ht="15.6">
      <c r="A29" s="2"/>
      <c r="B29" s="2" t="s">
        <v>18</v>
      </c>
      <c r="C29" s="2"/>
      <c r="D29" s="2"/>
      <c r="E29" s="2"/>
      <c r="F29" s="49">
        <v>4.378248657695516</v>
      </c>
      <c r="G29" s="49">
        <v>5.3710902093879076</v>
      </c>
      <c r="H29" s="49">
        <v>4.6036979506371534</v>
      </c>
      <c r="I29" s="49">
        <v>3.9861930143769264</v>
      </c>
      <c r="J29" s="49">
        <v>-2.160196352548871</v>
      </c>
      <c r="K29" s="49">
        <v>5.3940458254493562</v>
      </c>
      <c r="L29" s="49">
        <v>5.4177697179163209</v>
      </c>
      <c r="M29" s="49">
        <v>4.7733570093932753</v>
      </c>
      <c r="N29" s="32"/>
      <c r="O29" s="32"/>
      <c r="P29" s="20"/>
      <c r="Q29" s="20"/>
    </row>
    <row r="30" spans="1:17" ht="15.6">
      <c r="A30" s="2"/>
      <c r="B30" s="2" t="s">
        <v>19</v>
      </c>
      <c r="C30" s="2"/>
      <c r="D30" s="2"/>
      <c r="E30" s="2"/>
      <c r="F30" s="22">
        <v>4385.4970000000003</v>
      </c>
      <c r="G30" s="22">
        <v>4621.0460000000003</v>
      </c>
      <c r="H30" s="22">
        <v>4833.7849999999999</v>
      </c>
      <c r="I30" s="22">
        <v>5026.4690000000001</v>
      </c>
      <c r="J30" s="22">
        <v>4917.8874000000005</v>
      </c>
      <c r="K30" s="22">
        <v>5183.1605</v>
      </c>
      <c r="L30" s="22">
        <v>5463.9722000000002</v>
      </c>
      <c r="M30" s="22">
        <v>5724.7870999999996</v>
      </c>
      <c r="N30" s="20"/>
      <c r="O30" s="20"/>
      <c r="P30" s="20"/>
      <c r="Q30" s="20"/>
    </row>
    <row r="31" spans="1:17" ht="15.6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5.6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3" s="9" customFormat="1" ht="18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  <c r="M33" s="7">
        <v>2023</v>
      </c>
    </row>
    <row r="34" spans="1:13" ht="15.6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>
      <c r="A35" s="12" t="s">
        <v>21</v>
      </c>
      <c r="B35" s="15"/>
      <c r="C35" s="15"/>
      <c r="D35" s="15"/>
      <c r="E35" s="15"/>
      <c r="I35" s="27"/>
      <c r="J35" s="27"/>
    </row>
    <row r="36" spans="1:13" ht="19.5" customHeight="1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6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13174828</v>
      </c>
      <c r="J37" s="27">
        <v>14577600</v>
      </c>
      <c r="K37" s="27">
        <v>14020100</v>
      </c>
      <c r="L37" s="27">
        <v>14221700</v>
      </c>
      <c r="M37" s="27">
        <v>14236200</v>
      </c>
    </row>
    <row r="38" spans="1:13" ht="14.1" customHeight="1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5266879</v>
      </c>
      <c r="J39" s="22">
        <v>5124000</v>
      </c>
      <c r="K39" s="22">
        <v>4370000</v>
      </c>
      <c r="L39" s="22">
        <v>3765000</v>
      </c>
      <c r="M39" s="22">
        <v>3210000</v>
      </c>
    </row>
    <row r="40" spans="1:13" ht="15.6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7899895</v>
      </c>
      <c r="J40" s="22">
        <v>9446000</v>
      </c>
      <c r="K40" s="22">
        <v>9643000</v>
      </c>
      <c r="L40" s="22">
        <v>10450000</v>
      </c>
      <c r="M40" s="22">
        <v>11020000</v>
      </c>
    </row>
    <row r="41" spans="1:13" ht="12.75" customHeight="1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6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662200</v>
      </c>
      <c r="J42" s="22">
        <v>724800</v>
      </c>
      <c r="K42" s="22">
        <v>694200</v>
      </c>
      <c r="L42" s="22">
        <v>708100</v>
      </c>
      <c r="M42" s="22">
        <v>705900</v>
      </c>
    </row>
    <row r="43" spans="1:13" ht="12" customHeight="1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6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220700</v>
      </c>
      <c r="J44" s="22">
        <v>207900</v>
      </c>
      <c r="K44" s="22">
        <v>173200</v>
      </c>
      <c r="L44" s="22">
        <v>150000</v>
      </c>
      <c r="M44" s="22">
        <v>128100</v>
      </c>
    </row>
    <row r="45" spans="1:13" ht="15.6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185600</v>
      </c>
      <c r="J45" s="22">
        <v>175400</v>
      </c>
      <c r="K45" s="22">
        <v>146600</v>
      </c>
      <c r="L45" s="22">
        <v>127400</v>
      </c>
      <c r="M45" s="22">
        <v>109200</v>
      </c>
    </row>
    <row r="46" spans="1:13" ht="15.6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35100</v>
      </c>
      <c r="J46" s="22">
        <v>32500</v>
      </c>
      <c r="K46" s="22">
        <v>26600</v>
      </c>
      <c r="L46" s="22">
        <v>22600</v>
      </c>
      <c r="M46" s="22">
        <v>18900</v>
      </c>
    </row>
    <row r="47" spans="1:13" ht="13.5" customHeight="1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6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441500</v>
      </c>
      <c r="J48" s="22">
        <v>516900</v>
      </c>
      <c r="K48" s="22">
        <v>521000</v>
      </c>
      <c r="L48" s="22">
        <v>558100</v>
      </c>
      <c r="M48" s="22">
        <v>577800</v>
      </c>
    </row>
    <row r="49" spans="1:13" ht="15.6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330700</v>
      </c>
      <c r="J49" s="22">
        <v>384600</v>
      </c>
      <c r="K49" s="22">
        <v>385100</v>
      </c>
      <c r="L49" s="22">
        <v>410100</v>
      </c>
      <c r="M49" s="22">
        <v>422400</v>
      </c>
    </row>
    <row r="50" spans="1:13" ht="15.6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110800</v>
      </c>
      <c r="J50" s="22">
        <v>132300</v>
      </c>
      <c r="K50" s="22">
        <v>135900</v>
      </c>
      <c r="L50" s="22">
        <v>148000</v>
      </c>
      <c r="M50" s="22">
        <v>155400</v>
      </c>
    </row>
    <row r="51" spans="1:13" ht="13.5" customHeight="1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6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19900</v>
      </c>
      <c r="J52" s="22">
        <v>20200</v>
      </c>
      <c r="K52" s="22">
        <v>20200</v>
      </c>
      <c r="L52" s="22">
        <v>20100</v>
      </c>
      <c r="M52" s="22">
        <v>20200</v>
      </c>
    </row>
    <row r="53" spans="1:13" ht="12.75" customHeight="1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6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24100</v>
      </c>
      <c r="J54" s="22">
        <v>24900</v>
      </c>
      <c r="K54" s="22">
        <v>25400</v>
      </c>
      <c r="L54" s="22">
        <v>25300</v>
      </c>
      <c r="M54" s="22">
        <v>25200</v>
      </c>
    </row>
    <row r="55" spans="1:13" ht="15.6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24800</v>
      </c>
      <c r="J55" s="22">
        <v>25500</v>
      </c>
      <c r="K55" s="22">
        <v>26000</v>
      </c>
      <c r="L55" s="22">
        <v>25700</v>
      </c>
      <c r="M55" s="22">
        <v>25600</v>
      </c>
    </row>
    <row r="56" spans="1:13" ht="15.6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20500</v>
      </c>
      <c r="J56" s="22">
        <v>21500</v>
      </c>
      <c r="K56" s="22">
        <v>22300</v>
      </c>
      <c r="L56" s="22">
        <v>22600</v>
      </c>
      <c r="M56" s="22">
        <v>22900</v>
      </c>
    </row>
    <row r="57" spans="1:13" ht="15.75" customHeight="1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6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17800</v>
      </c>
      <c r="J58" s="22">
        <v>18300</v>
      </c>
      <c r="K58" s="22">
        <v>18500</v>
      </c>
      <c r="L58" s="22">
        <v>18700</v>
      </c>
      <c r="M58" s="22">
        <v>19100</v>
      </c>
    </row>
    <row r="59" spans="1:13" ht="15.6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17000</v>
      </c>
      <c r="J59" s="22">
        <v>17300</v>
      </c>
      <c r="K59" s="22">
        <v>17400</v>
      </c>
      <c r="L59" s="22">
        <v>17600</v>
      </c>
      <c r="M59" s="22">
        <v>17800</v>
      </c>
    </row>
    <row r="60" spans="1:13" ht="15.6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20400</v>
      </c>
      <c r="J60" s="22">
        <v>21200</v>
      </c>
      <c r="K60" s="22">
        <v>21500</v>
      </c>
      <c r="L60" s="22">
        <v>21800</v>
      </c>
      <c r="M60" s="22">
        <v>22400</v>
      </c>
    </row>
    <row r="61" spans="1:13" ht="13.5" customHeight="1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6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0.9906851015999999</v>
      </c>
      <c r="J62" s="29">
        <v>0.99287099999999995</v>
      </c>
      <c r="K62" s="29">
        <v>0.99287099999999995</v>
      </c>
      <c r="L62" s="29">
        <v>0.99287099999999995</v>
      </c>
      <c r="M62" s="29">
        <v>0.99287099999999995</v>
      </c>
    </row>
    <row r="63" spans="1:13" ht="15.6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1.0036656112</v>
      </c>
      <c r="J63" s="29">
        <v>1.0015928000000001</v>
      </c>
      <c r="K63" s="29">
        <v>1.0010910000000002</v>
      </c>
      <c r="L63" s="29">
        <v>1.0010910000000002</v>
      </c>
      <c r="M63" s="29">
        <v>1.0010910000000002</v>
      </c>
    </row>
    <row r="64" spans="1:13" ht="13.5" customHeight="1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4" ht="13.5" hidden="1" customHeight="1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0"/>
    </row>
    <row r="66" spans="1:14" ht="13.5" hidden="1" customHeight="1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  <c r="N66" s="20"/>
    </row>
    <row r="67" spans="1:14" ht="15.6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8054</v>
      </c>
      <c r="J67" s="22">
        <v>7600</v>
      </c>
      <c r="K67" s="22">
        <v>7100</v>
      </c>
      <c r="L67" s="22">
        <v>6700</v>
      </c>
      <c r="M67" s="22">
        <v>6200</v>
      </c>
      <c r="N67" s="20"/>
    </row>
    <row r="68" spans="1:14" ht="15.6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644</v>
      </c>
      <c r="J68" s="22">
        <v>604</v>
      </c>
      <c r="K68" s="22">
        <v>564</v>
      </c>
      <c r="L68" s="22">
        <v>524</v>
      </c>
      <c r="M68" s="22">
        <v>484</v>
      </c>
      <c r="N68" s="20"/>
    </row>
    <row r="69" spans="1:14" ht="15.6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0.26900000000000002</v>
      </c>
      <c r="J69" s="30">
        <v>0.26750000000000002</v>
      </c>
      <c r="K69" s="30">
        <v>0.26600000000000001</v>
      </c>
      <c r="L69" s="30">
        <v>0.26450000000000001</v>
      </c>
      <c r="M69" s="30">
        <v>0.26300000000000001</v>
      </c>
      <c r="N69" s="20"/>
    </row>
    <row r="70" spans="1:14" s="4" customFormat="1" ht="15.6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  <c r="M70" s="35"/>
    </row>
    <row r="71" spans="1:14" ht="15.6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36"/>
      <c r="N71" s="20"/>
    </row>
    <row r="72" spans="1:14" ht="15.6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10382480</v>
      </c>
      <c r="J72" s="23">
        <v>9966500</v>
      </c>
      <c r="K72" s="23">
        <v>9173500</v>
      </c>
      <c r="L72" s="23">
        <v>8606400</v>
      </c>
      <c r="M72" s="23">
        <v>8137700</v>
      </c>
      <c r="N72" s="20"/>
    </row>
    <row r="73" spans="1:14" ht="12" customHeight="1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  <c r="N73" s="20"/>
    </row>
    <row r="74" spans="1:14" ht="16.5" customHeight="1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9655104</v>
      </c>
      <c r="J74" s="24">
        <v>9226600</v>
      </c>
      <c r="K74" s="24">
        <v>8442400</v>
      </c>
      <c r="L74" s="24">
        <v>7884200</v>
      </c>
      <c r="M74" s="24">
        <v>7409500</v>
      </c>
      <c r="N74" s="20"/>
    </row>
    <row r="75" spans="1:14" ht="15.6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76176</v>
      </c>
      <c r="J75" s="24">
        <v>61200</v>
      </c>
      <c r="K75" s="24">
        <v>47100</v>
      </c>
      <c r="L75" s="24">
        <v>35800</v>
      </c>
      <c r="M75" s="24">
        <v>26800</v>
      </c>
      <c r="N75" s="20"/>
    </row>
    <row r="76" spans="1:14" ht="12" customHeight="1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0"/>
    </row>
    <row r="77" spans="1:14" ht="16.5" customHeight="1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234600</v>
      </c>
      <c r="J77" s="24">
        <v>223600</v>
      </c>
      <c r="K77" s="24">
        <v>212300</v>
      </c>
      <c r="L77" s="24">
        <v>200900</v>
      </c>
      <c r="M77" s="24">
        <v>189600</v>
      </c>
      <c r="N77" s="20"/>
    </row>
    <row r="78" spans="1:14" ht="15.6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4">
        <v>1200</v>
      </c>
      <c r="N78" s="20"/>
    </row>
    <row r="79" spans="1:14" ht="9.75" customHeight="1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  <c r="N79" s="20"/>
    </row>
    <row r="80" spans="1:14" ht="16.5" customHeight="1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41200</v>
      </c>
      <c r="J80" s="24">
        <v>41200</v>
      </c>
      <c r="K80" s="24">
        <v>39800</v>
      </c>
      <c r="L80" s="24">
        <v>39200</v>
      </c>
      <c r="M80" s="24">
        <v>39100</v>
      </c>
      <c r="N80" s="20"/>
    </row>
    <row r="81" spans="1:13" ht="15.6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24200</v>
      </c>
      <c r="J81" s="24">
        <v>24000</v>
      </c>
      <c r="K81" s="24">
        <v>23300</v>
      </c>
      <c r="L81" s="24">
        <v>22700</v>
      </c>
      <c r="M81" s="24">
        <v>22000</v>
      </c>
    </row>
    <row r="82" spans="1:13" ht="9.75" customHeight="1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0.9999561438272172</v>
      </c>
      <c r="J83" s="25">
        <v>1.0003590236315858</v>
      </c>
      <c r="K83" s="25">
        <v>1.0003590236315858</v>
      </c>
      <c r="L83" s="25">
        <v>1.0003590236315858</v>
      </c>
      <c r="M83" s="25">
        <v>1.0003590236315858</v>
      </c>
    </row>
    <row r="84" spans="1:13" ht="15.6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1.0023951888344953</v>
      </c>
      <c r="J84" s="25">
        <v>1.0043605835366813</v>
      </c>
      <c r="K84" s="25">
        <v>1.0043605835366813</v>
      </c>
      <c r="L84" s="25">
        <v>1.0043605835366813</v>
      </c>
      <c r="M84" s="25">
        <v>1.0043605835366813</v>
      </c>
    </row>
    <row r="85" spans="1:13" ht="12" customHeight="1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304994</v>
      </c>
      <c r="J86" s="24">
        <v>326200</v>
      </c>
      <c r="K86" s="24">
        <v>337100</v>
      </c>
      <c r="L86" s="24">
        <v>340800</v>
      </c>
      <c r="M86" s="24">
        <v>349400</v>
      </c>
    </row>
    <row r="87" spans="1:13" ht="15.6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75880</v>
      </c>
      <c r="J87" s="24">
        <v>72700</v>
      </c>
      <c r="K87" s="24">
        <v>72200</v>
      </c>
      <c r="L87" s="24">
        <v>69400</v>
      </c>
      <c r="M87" s="24">
        <v>68400</v>
      </c>
    </row>
    <row r="88" spans="1:13" ht="12" customHeight="1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3200</v>
      </c>
      <c r="J89" s="24">
        <v>3210</v>
      </c>
      <c r="K89" s="24">
        <v>3250</v>
      </c>
      <c r="L89" s="24">
        <v>3130</v>
      </c>
      <c r="M89" s="24">
        <v>3080</v>
      </c>
    </row>
    <row r="90" spans="1:13" ht="15.6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2140</v>
      </c>
      <c r="J90" s="24">
        <v>2140</v>
      </c>
      <c r="K90" s="24">
        <v>2140</v>
      </c>
      <c r="L90" s="24">
        <v>2040</v>
      </c>
      <c r="M90" s="24">
        <v>1990</v>
      </c>
    </row>
    <row r="91" spans="1:13" ht="13.5" customHeight="1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83000</v>
      </c>
      <c r="J92" s="24">
        <v>89200</v>
      </c>
      <c r="K92" s="24">
        <v>90900</v>
      </c>
      <c r="L92" s="24">
        <v>95500</v>
      </c>
      <c r="M92" s="24">
        <v>99700</v>
      </c>
    </row>
    <row r="93" spans="1:13" ht="15.6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27100</v>
      </c>
      <c r="J93" s="24">
        <v>26900</v>
      </c>
      <c r="K93" s="24">
        <v>26800</v>
      </c>
      <c r="L93" s="24">
        <v>27000</v>
      </c>
      <c r="M93" s="24">
        <v>27300</v>
      </c>
    </row>
    <row r="94" spans="1:13" ht="9.9499999999999993" customHeight="1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6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1.147342880409717</v>
      </c>
      <c r="J95" s="26">
        <v>1.1401370640447153</v>
      </c>
      <c r="K95" s="26">
        <v>1.1401370640447153</v>
      </c>
      <c r="L95" s="26">
        <v>1.1401370640447153</v>
      </c>
      <c r="M95" s="26">
        <v>1.1401370640447153</v>
      </c>
    </row>
    <row r="96" spans="1:13" ht="15.6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195792</v>
      </c>
      <c r="J97" s="24">
        <v>204500</v>
      </c>
      <c r="K97" s="24">
        <v>199400</v>
      </c>
      <c r="L97" s="24">
        <v>199800</v>
      </c>
      <c r="M97" s="24">
        <v>204800</v>
      </c>
    </row>
    <row r="98" spans="1:13" ht="15.6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74502</v>
      </c>
      <c r="J98" s="24">
        <v>75300</v>
      </c>
      <c r="K98" s="24">
        <v>75300</v>
      </c>
      <c r="L98" s="24">
        <v>76400</v>
      </c>
      <c r="M98" s="24">
        <v>78800</v>
      </c>
    </row>
    <row r="99" spans="1:13" ht="11.25" customHeight="1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2800</v>
      </c>
      <c r="J100" s="24">
        <v>2850</v>
      </c>
      <c r="K100" s="24">
        <v>2810</v>
      </c>
      <c r="L100" s="24">
        <v>2770</v>
      </c>
      <c r="M100" s="24">
        <v>2780</v>
      </c>
    </row>
    <row r="101" spans="1:13" ht="15.6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2120</v>
      </c>
      <c r="J101" s="24">
        <v>2130</v>
      </c>
      <c r="K101" s="24">
        <v>2100</v>
      </c>
      <c r="L101" s="24">
        <v>2080</v>
      </c>
      <c r="M101" s="24">
        <v>2080</v>
      </c>
    </row>
    <row r="102" spans="1:13" ht="12" customHeight="1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69800</v>
      </c>
      <c r="J103" s="24">
        <v>71700</v>
      </c>
      <c r="K103" s="24">
        <v>70900</v>
      </c>
      <c r="L103" s="24">
        <v>72000</v>
      </c>
      <c r="M103" s="24">
        <v>73700</v>
      </c>
    </row>
    <row r="104" spans="1:13" ht="18.75" customHeight="1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33600</v>
      </c>
      <c r="J104" s="24">
        <v>34700</v>
      </c>
      <c r="K104" s="24">
        <v>35200</v>
      </c>
      <c r="L104" s="24">
        <v>36100</v>
      </c>
      <c r="M104" s="24">
        <v>37200</v>
      </c>
    </row>
    <row r="105" spans="1:13" ht="13.5" customHeight="1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6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1.0030368891687671</v>
      </c>
      <c r="J106" s="26">
        <v>1.0006944157490238</v>
      </c>
      <c r="K106" s="26">
        <v>1.0006944157490238</v>
      </c>
      <c r="L106" s="26">
        <v>1.0006944157490238</v>
      </c>
      <c r="M106" s="26">
        <v>1.0006944157490238</v>
      </c>
    </row>
    <row r="107" spans="1:13" ht="11.25" customHeight="1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4.95" customHeight="1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33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  <c r="M109" s="35"/>
    </row>
    <row r="110" spans="1:13" s="4" customFormat="1" ht="15.6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  <c r="M110" s="36"/>
    </row>
    <row r="111" spans="1:13" ht="18.75" customHeight="1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9195555.0781652965</v>
      </c>
      <c r="J111" s="27">
        <v>10257200</v>
      </c>
      <c r="K111" s="27">
        <v>10442600</v>
      </c>
      <c r="L111" s="27">
        <v>10619900</v>
      </c>
      <c r="M111" s="27">
        <v>10892800</v>
      </c>
    </row>
    <row r="112" spans="1:13" ht="15.6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9106300</v>
      </c>
      <c r="J112" s="22">
        <v>10182500</v>
      </c>
      <c r="K112" s="22">
        <v>10367900</v>
      </c>
      <c r="L112" s="22">
        <v>10545200</v>
      </c>
      <c r="M112" s="22">
        <v>10818100</v>
      </c>
    </row>
    <row r="113" spans="1:13" ht="15.6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9099200</v>
      </c>
      <c r="J113" s="22">
        <v>10176300</v>
      </c>
      <c r="K113" s="22">
        <v>10362500</v>
      </c>
      <c r="L113" s="22">
        <v>10540400</v>
      </c>
      <c r="M113" s="22">
        <v>10813900</v>
      </c>
    </row>
    <row r="114" spans="1:13" ht="15.6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7100</v>
      </c>
      <c r="J114" s="22">
        <v>6200</v>
      </c>
      <c r="K114" s="22">
        <v>5400</v>
      </c>
      <c r="L114" s="22">
        <v>4800</v>
      </c>
      <c r="M114" s="22">
        <v>4200</v>
      </c>
    </row>
    <row r="115" spans="1:13" ht="9.9499999999999993" customHeight="1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6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89300</v>
      </c>
      <c r="J116" s="22">
        <v>74700</v>
      </c>
      <c r="K116" s="22">
        <v>74700</v>
      </c>
      <c r="L116" s="22">
        <v>74700</v>
      </c>
      <c r="M116" s="22">
        <v>74700</v>
      </c>
    </row>
    <row r="117" spans="1:13" ht="15.6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6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287800</v>
      </c>
      <c r="J118" s="22">
        <v>288700</v>
      </c>
      <c r="K118" s="22">
        <v>295600</v>
      </c>
      <c r="L118" s="22">
        <v>299900</v>
      </c>
      <c r="M118" s="22">
        <v>305300</v>
      </c>
    </row>
    <row r="119" spans="1:13" ht="15.6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287600</v>
      </c>
      <c r="J119" s="22">
        <v>288500</v>
      </c>
      <c r="K119" s="22">
        <v>295500</v>
      </c>
      <c r="L119" s="22">
        <v>299800</v>
      </c>
      <c r="M119" s="22">
        <v>305200</v>
      </c>
    </row>
    <row r="120" spans="1:13" ht="15.6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200</v>
      </c>
      <c r="K120" s="22">
        <v>100</v>
      </c>
      <c r="L120" s="22">
        <v>100</v>
      </c>
      <c r="M120" s="22">
        <v>100</v>
      </c>
    </row>
    <row r="121" spans="1:13" ht="15.6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6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213900</v>
      </c>
      <c r="J122" s="22">
        <v>213600</v>
      </c>
      <c r="K122" s="22">
        <v>217300</v>
      </c>
      <c r="L122" s="22">
        <v>218900</v>
      </c>
      <c r="M122" s="22">
        <v>222900</v>
      </c>
    </row>
    <row r="123" spans="1:13" ht="15.6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73900</v>
      </c>
      <c r="J123" s="22">
        <v>75100</v>
      </c>
      <c r="K123" s="22">
        <v>78300</v>
      </c>
      <c r="L123" s="22">
        <v>81000</v>
      </c>
      <c r="M123" s="22">
        <v>82400</v>
      </c>
    </row>
    <row r="124" spans="1:13" ht="15.6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6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30210</v>
      </c>
      <c r="J125" s="22">
        <v>33560</v>
      </c>
      <c r="K125" s="22">
        <v>33920</v>
      </c>
      <c r="L125" s="22">
        <v>34040</v>
      </c>
      <c r="M125" s="22">
        <v>34300</v>
      </c>
    </row>
    <row r="126" spans="1:13" ht="15.6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30210</v>
      </c>
      <c r="J126" s="22">
        <v>33560</v>
      </c>
      <c r="K126" s="22">
        <v>33920</v>
      </c>
      <c r="L126" s="22">
        <v>34040</v>
      </c>
      <c r="M126" s="22">
        <v>34300</v>
      </c>
    </row>
    <row r="127" spans="1:13" ht="15.6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35860</v>
      </c>
      <c r="J127" s="22">
        <v>36160</v>
      </c>
      <c r="K127" s="22">
        <v>36500</v>
      </c>
      <c r="L127" s="22">
        <v>36940</v>
      </c>
      <c r="M127" s="22">
        <v>37360</v>
      </c>
    </row>
    <row r="128" spans="1:13" ht="12" customHeight="1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5" ht="13.5" customHeight="1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30810</v>
      </c>
      <c r="J129" s="22">
        <v>34230</v>
      </c>
      <c r="K129" s="22">
        <v>34600</v>
      </c>
      <c r="L129" s="22">
        <v>34720</v>
      </c>
      <c r="M129" s="22">
        <v>34990</v>
      </c>
      <c r="N129" s="20"/>
      <c r="O129" s="20"/>
    </row>
    <row r="130" spans="1:15" ht="16.5" customHeight="1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28500</v>
      </c>
      <c r="J130" s="22">
        <v>31650</v>
      </c>
      <c r="K130" s="22">
        <v>32040</v>
      </c>
      <c r="L130" s="22">
        <v>32200</v>
      </c>
      <c r="M130" s="22">
        <v>32440</v>
      </c>
      <c r="N130" s="20"/>
      <c r="O130" s="20"/>
    </row>
    <row r="131" spans="1:15" ht="9.9499999999999993" customHeight="1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6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1.0471235000000001</v>
      </c>
      <c r="J132" s="29">
        <v>1.0509999999999999</v>
      </c>
      <c r="K132" s="29">
        <v>1.034</v>
      </c>
      <c r="L132" s="29">
        <v>1.0329999999999999</v>
      </c>
      <c r="M132" s="29">
        <v>1.0329999999999999</v>
      </c>
      <c r="N132" s="20"/>
      <c r="O132" s="20"/>
    </row>
    <row r="133" spans="1:15" ht="12.75" customHeight="1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6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3000</v>
      </c>
      <c r="J134" s="22">
        <v>2700</v>
      </c>
      <c r="K134" s="22">
        <v>2700</v>
      </c>
      <c r="L134" s="22">
        <v>2700</v>
      </c>
      <c r="M134" s="22">
        <v>2700</v>
      </c>
      <c r="N134" s="20"/>
      <c r="O134" s="20"/>
    </row>
    <row r="135" spans="1:15" ht="19.5" customHeight="1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26740</v>
      </c>
      <c r="J135" s="22">
        <v>26730</v>
      </c>
      <c r="K135" s="22">
        <v>26730</v>
      </c>
      <c r="L135" s="22">
        <v>26730</v>
      </c>
      <c r="M135" s="22">
        <v>26730</v>
      </c>
      <c r="N135" s="20"/>
      <c r="O135" s="20"/>
    </row>
    <row r="136" spans="1:15" s="4" customFormat="1" ht="9.75" customHeight="1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  <c r="M136" s="35"/>
    </row>
    <row r="137" spans="1:15" ht="15.6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36"/>
      <c r="N137" s="20"/>
      <c r="O137" s="20"/>
    </row>
    <row r="138" spans="1:15" ht="15.6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1167088.9147651552</v>
      </c>
      <c r="J138" s="27">
        <v>1181700</v>
      </c>
      <c r="K138" s="27">
        <v>1182900</v>
      </c>
      <c r="L138" s="27">
        <v>1226700</v>
      </c>
      <c r="M138" s="27">
        <v>1270800</v>
      </c>
      <c r="N138" s="20"/>
      <c r="O138" s="20"/>
    </row>
    <row r="139" spans="1:15" ht="15.6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1167100</v>
      </c>
      <c r="J139" s="22">
        <v>1181700</v>
      </c>
      <c r="K139" s="22">
        <v>1182900</v>
      </c>
      <c r="L139" s="22">
        <v>1226700</v>
      </c>
      <c r="M139" s="22">
        <v>1270800</v>
      </c>
      <c r="N139" s="20"/>
      <c r="O139" s="20"/>
    </row>
    <row r="140" spans="1:15" ht="15.6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669900</v>
      </c>
      <c r="J140" s="22">
        <v>706600</v>
      </c>
      <c r="K140" s="22">
        <v>686700</v>
      </c>
      <c r="L140" s="22">
        <v>690600</v>
      </c>
      <c r="M140" s="22">
        <v>694500</v>
      </c>
      <c r="N140" s="20"/>
      <c r="O140" s="20"/>
    </row>
    <row r="141" spans="1:15" ht="15.6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497200</v>
      </c>
      <c r="J141" s="22">
        <v>475100</v>
      </c>
      <c r="K141" s="22">
        <v>496300</v>
      </c>
      <c r="L141" s="22">
        <v>536100</v>
      </c>
      <c r="M141" s="22">
        <v>576400</v>
      </c>
      <c r="N141" s="20"/>
      <c r="O141" s="20"/>
    </row>
    <row r="142" spans="1:15" ht="15.6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  <c r="N142" s="20"/>
      <c r="O142" s="20"/>
    </row>
    <row r="143" spans="1:15" ht="15.6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24900</v>
      </c>
      <c r="J143" s="22">
        <v>24700</v>
      </c>
      <c r="K143" s="22">
        <v>25700</v>
      </c>
      <c r="L143" s="22">
        <v>26700</v>
      </c>
      <c r="M143" s="22">
        <v>27600</v>
      </c>
      <c r="N143" s="20"/>
      <c r="O143" s="20"/>
    </row>
    <row r="144" spans="1:15" ht="15.6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6900</v>
      </c>
      <c r="K144" s="22">
        <v>6900</v>
      </c>
      <c r="L144" s="22">
        <v>6800</v>
      </c>
      <c r="M144" s="22">
        <v>6700</v>
      </c>
      <c r="N144" s="20"/>
      <c r="O144" s="20"/>
    </row>
    <row r="145" spans="1:22" ht="15.6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18100</v>
      </c>
      <c r="J145" s="22">
        <v>17800</v>
      </c>
      <c r="K145" s="22">
        <v>18900</v>
      </c>
      <c r="L145" s="22">
        <v>19900</v>
      </c>
      <c r="M145" s="22">
        <v>20900</v>
      </c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6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6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43530</v>
      </c>
      <c r="J147" s="22">
        <v>44270</v>
      </c>
      <c r="K147" s="22">
        <v>43890</v>
      </c>
      <c r="L147" s="22">
        <v>43860</v>
      </c>
      <c r="M147" s="22">
        <v>43940</v>
      </c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6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91720</v>
      </c>
      <c r="J148" s="22">
        <v>94970</v>
      </c>
      <c r="K148" s="22">
        <v>95560</v>
      </c>
      <c r="L148" s="22">
        <v>96790</v>
      </c>
      <c r="M148" s="22">
        <v>98250</v>
      </c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6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25490</v>
      </c>
      <c r="J149" s="22">
        <v>24680</v>
      </c>
      <c r="K149" s="22">
        <v>25100</v>
      </c>
      <c r="L149" s="22">
        <v>25730</v>
      </c>
      <c r="M149" s="22">
        <v>26370</v>
      </c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6">
      <c r="A150" s="3"/>
      <c r="B150" s="20"/>
      <c r="C150" s="55"/>
      <c r="D150" s="55"/>
      <c r="E150" s="55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5" customHeight="1">
      <c r="A151" s="3"/>
      <c r="B151" s="14"/>
      <c r="C151" s="54" t="s">
        <v>98</v>
      </c>
      <c r="D151" s="54"/>
      <c r="E151" s="54"/>
      <c r="F151" s="29">
        <v>1.0482689999999999</v>
      </c>
      <c r="G151" s="29">
        <v>1.0552680000000001</v>
      </c>
      <c r="H151" s="29">
        <v>1.0753569999999999</v>
      </c>
      <c r="I151" s="29">
        <v>1.0782240000000001</v>
      </c>
      <c r="J151" s="29">
        <v>1.08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6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6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6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14000</v>
      </c>
      <c r="J154" s="22">
        <v>13900</v>
      </c>
      <c r="K154" s="22">
        <v>14400</v>
      </c>
      <c r="L154" s="22">
        <v>14900</v>
      </c>
      <c r="M154" s="22">
        <v>15300</v>
      </c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6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10900</v>
      </c>
      <c r="J155" s="22">
        <v>10800</v>
      </c>
      <c r="K155" s="22">
        <v>11300</v>
      </c>
      <c r="L155" s="22">
        <v>11800</v>
      </c>
      <c r="M155" s="22">
        <v>12300</v>
      </c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6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6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48500</v>
      </c>
      <c r="J157" s="22">
        <v>51900</v>
      </c>
      <c r="K157" s="22">
        <v>51300</v>
      </c>
      <c r="L157" s="22">
        <v>51000</v>
      </c>
      <c r="M157" s="22">
        <v>51200</v>
      </c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6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36100</v>
      </c>
      <c r="J158" s="22">
        <v>37300</v>
      </c>
      <c r="K158" s="22">
        <v>36300</v>
      </c>
      <c r="L158" s="22">
        <v>36000</v>
      </c>
      <c r="M158" s="22">
        <v>36100</v>
      </c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6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6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738000</v>
      </c>
      <c r="J160" s="22">
        <v>758000</v>
      </c>
      <c r="K160" s="22">
        <v>761000</v>
      </c>
      <c r="L160" s="22">
        <v>787000</v>
      </c>
      <c r="M160" s="22">
        <v>812000</v>
      </c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6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429000</v>
      </c>
      <c r="J161" s="22">
        <v>423000</v>
      </c>
      <c r="K161" s="22">
        <v>422000</v>
      </c>
      <c r="L161" s="22">
        <v>440000</v>
      </c>
      <c r="M161" s="22">
        <v>458000</v>
      </c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6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34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149999999999999" thickBot="1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36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149999999999999" thickTop="1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566039</v>
      </c>
      <c r="J164" s="27">
        <v>679000</v>
      </c>
      <c r="K164" s="27">
        <v>552000</v>
      </c>
      <c r="L164" s="27">
        <v>552000</v>
      </c>
      <c r="M164" s="27">
        <v>560000</v>
      </c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6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37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34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M167" s="35"/>
      <c r="P167" s="46"/>
      <c r="Q167" s="46"/>
      <c r="R167" s="46"/>
      <c r="S167" s="46"/>
      <c r="T167" s="46"/>
      <c r="U167" s="46"/>
      <c r="V167" s="46"/>
    </row>
    <row r="168" spans="1:22" ht="21" customHeight="1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36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5.6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997204</v>
      </c>
      <c r="J169" s="27">
        <v>1026100</v>
      </c>
      <c r="K169" s="27">
        <v>1004200</v>
      </c>
      <c r="L169" s="27">
        <v>1033400</v>
      </c>
      <c r="M169" s="27">
        <v>1072000</v>
      </c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736573</v>
      </c>
      <c r="J171" s="22">
        <v>763200</v>
      </c>
      <c r="K171" s="22">
        <v>768300</v>
      </c>
      <c r="L171" s="22">
        <v>793500</v>
      </c>
      <c r="M171" s="22">
        <v>826200</v>
      </c>
      <c r="N171" s="20"/>
      <c r="O171" s="20"/>
      <c r="P171"/>
      <c r="Q171"/>
      <c r="R171"/>
      <c r="S171"/>
      <c r="T171"/>
      <c r="U171"/>
      <c r="V171"/>
    </row>
    <row r="172" spans="1:22" ht="15.6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260631</v>
      </c>
      <c r="J172" s="22">
        <v>262900</v>
      </c>
      <c r="K172" s="22">
        <v>235900</v>
      </c>
      <c r="L172" s="22">
        <v>239900</v>
      </c>
      <c r="M172" s="22">
        <v>245800</v>
      </c>
      <c r="N172" s="20"/>
      <c r="O172" s="20"/>
      <c r="P172"/>
      <c r="Q172"/>
      <c r="R172"/>
      <c r="S172"/>
      <c r="T172"/>
      <c r="U172"/>
      <c r="V172"/>
    </row>
    <row r="173" spans="1:22" ht="9" customHeight="1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21800</v>
      </c>
      <c r="J174" s="22">
        <v>22000</v>
      </c>
      <c r="K174" s="22">
        <v>22400</v>
      </c>
      <c r="L174" s="22">
        <v>22800</v>
      </c>
      <c r="M174" s="22">
        <v>23200</v>
      </c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6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12500</v>
      </c>
      <c r="J175" s="22">
        <v>13100</v>
      </c>
      <c r="K175" s="22">
        <v>13600</v>
      </c>
      <c r="L175" s="22">
        <v>13800</v>
      </c>
      <c r="M175" s="22">
        <v>13900</v>
      </c>
      <c r="N175" s="20"/>
      <c r="O175" s="20"/>
      <c r="P175"/>
      <c r="Q175"/>
      <c r="R175"/>
      <c r="S175"/>
      <c r="T175"/>
      <c r="U175"/>
      <c r="V175"/>
    </row>
    <row r="176" spans="1:22" ht="9" customHeight="1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2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32800</v>
      </c>
      <c r="J177" s="22">
        <v>33700</v>
      </c>
      <c r="K177" s="22">
        <v>33300</v>
      </c>
      <c r="L177" s="22">
        <v>33800</v>
      </c>
      <c r="M177" s="22">
        <v>34600</v>
      </c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6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16700</v>
      </c>
      <c r="K178" s="22">
        <v>16700</v>
      </c>
      <c r="L178" s="22">
        <v>16900</v>
      </c>
      <c r="M178" s="22">
        <v>17200</v>
      </c>
      <c r="N178" s="20"/>
      <c r="O178" s="20"/>
      <c r="P178"/>
      <c r="Q178"/>
      <c r="R178"/>
      <c r="S178"/>
      <c r="T178"/>
      <c r="U178"/>
      <c r="V178"/>
    </row>
    <row r="179" spans="1:22" ht="9" customHeight="1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8">
        <v>1.031263</v>
      </c>
      <c r="J180" s="20">
        <v>1.032</v>
      </c>
      <c r="K180" s="20">
        <v>1.03</v>
      </c>
      <c r="L180" s="20">
        <v>1.03</v>
      </c>
      <c r="M180" s="20">
        <v>1.03</v>
      </c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1.2807706596368589</v>
      </c>
      <c r="J181" s="28">
        <v>1.2</v>
      </c>
      <c r="K181" s="28">
        <v>1.0349750125249675</v>
      </c>
      <c r="L181" s="28">
        <v>1.03</v>
      </c>
      <c r="M181" s="28">
        <v>1.03</v>
      </c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  <c r="M182" s="35"/>
    </row>
    <row r="183" spans="1:22" ht="15" customHeight="1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36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5.6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7565300</v>
      </c>
      <c r="K184" s="42">
        <v>8031100</v>
      </c>
      <c r="L184" s="42">
        <v>8337500</v>
      </c>
      <c r="M184" s="42">
        <v>8665600</v>
      </c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6">
      <c r="A185" s="3"/>
      <c r="B185" s="2"/>
      <c r="C185" s="2" t="s">
        <v>116</v>
      </c>
      <c r="D185" s="2"/>
      <c r="E185" s="2"/>
      <c r="F185" s="21">
        <v>6759562</v>
      </c>
      <c r="G185" s="21">
        <v>7136600</v>
      </c>
      <c r="H185" s="21">
        <v>7425500</v>
      </c>
      <c r="I185" s="21">
        <v>7624900</v>
      </c>
      <c r="J185" s="21">
        <v>7916800</v>
      </c>
      <c r="K185" s="21">
        <v>7990600</v>
      </c>
      <c r="L185" s="21">
        <v>8128900</v>
      </c>
      <c r="M185" s="21">
        <v>8353000</v>
      </c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6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4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6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4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6">
      <c r="A188" s="3"/>
      <c r="B188" s="2"/>
      <c r="C188" s="2"/>
      <c r="D188" s="2" t="s">
        <v>118</v>
      </c>
      <c r="E188" s="2"/>
      <c r="F188" s="21">
        <v>1793812</v>
      </c>
      <c r="G188" s="21">
        <v>1916000</v>
      </c>
      <c r="H188" s="21">
        <v>2100500</v>
      </c>
      <c r="I188" s="21">
        <v>2091200</v>
      </c>
      <c r="J188" s="21">
        <v>2264800</v>
      </c>
      <c r="K188" s="21">
        <v>2209700</v>
      </c>
      <c r="L188" s="21">
        <v>2147500</v>
      </c>
      <c r="M188" s="21">
        <v>2115700</v>
      </c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6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43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>
      <c r="A190" s="3"/>
      <c r="B190" s="2"/>
      <c r="C190" s="2"/>
      <c r="D190" s="2"/>
      <c r="E190" s="2" t="s">
        <v>120</v>
      </c>
      <c r="F190" s="21">
        <v>3001893</v>
      </c>
      <c r="G190" s="21">
        <v>3159400</v>
      </c>
      <c r="H190" s="21">
        <v>3266000</v>
      </c>
      <c r="I190" s="21">
        <v>3458100</v>
      </c>
      <c r="J190" s="21">
        <v>3575800</v>
      </c>
      <c r="K190" s="21">
        <v>3718200</v>
      </c>
      <c r="L190" s="21">
        <v>3845900</v>
      </c>
      <c r="M190" s="21">
        <v>4025700</v>
      </c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6">
      <c r="A191" s="3"/>
      <c r="B191" s="2"/>
      <c r="C191" s="2"/>
      <c r="D191" s="2" t="s">
        <v>121</v>
      </c>
      <c r="E191" s="2"/>
      <c r="F191" s="21">
        <v>1963857</v>
      </c>
      <c r="G191" s="21">
        <v>2061200</v>
      </c>
      <c r="H191" s="21">
        <v>2059000</v>
      </c>
      <c r="I191" s="21">
        <v>2075500</v>
      </c>
      <c r="J191" s="21">
        <v>2076300</v>
      </c>
      <c r="K191" s="21">
        <v>2062800</v>
      </c>
      <c r="L191" s="21">
        <v>2135500</v>
      </c>
      <c r="M191" s="21">
        <v>2211500</v>
      </c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6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44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">
      <c r="A193" s="12"/>
      <c r="C193" s="2" t="s">
        <v>122</v>
      </c>
      <c r="D193" s="2"/>
      <c r="E193" s="2"/>
      <c r="F193" s="22">
        <v>36538171</v>
      </c>
      <c r="G193" s="22">
        <v>38576200</v>
      </c>
      <c r="H193" s="22">
        <v>40138000</v>
      </c>
      <c r="I193" s="22">
        <v>41215800</v>
      </c>
      <c r="J193" s="22">
        <v>42793600</v>
      </c>
      <c r="K193" s="22">
        <v>43192500</v>
      </c>
      <c r="L193" s="22">
        <v>43940100</v>
      </c>
      <c r="M193" s="22">
        <v>45151100</v>
      </c>
    </row>
    <row r="194" spans="1:14" ht="17.45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381404</v>
      </c>
      <c r="I194" s="22">
        <v>377659</v>
      </c>
      <c r="J194" s="22">
        <v>376369</v>
      </c>
      <c r="K194" s="22">
        <v>373555</v>
      </c>
      <c r="L194" s="22">
        <v>372733</v>
      </c>
      <c r="M194" s="22">
        <v>372327</v>
      </c>
      <c r="N194" s="20"/>
    </row>
    <row r="195" spans="1:14" ht="17.45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39"/>
      <c r="N195" s="20"/>
    </row>
    <row r="196" spans="1:14" s="4" customFormat="1" ht="49.5" customHeight="1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  <c r="M196" s="35"/>
    </row>
    <row r="197" spans="1:14" ht="15.6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36"/>
      <c r="N197" s="20"/>
    </row>
    <row r="198" spans="1:14" ht="15.6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317496700</v>
      </c>
      <c r="I198" s="27">
        <v>329342600</v>
      </c>
      <c r="J198" s="27">
        <v>344838000</v>
      </c>
      <c r="K198" s="27">
        <v>345913000</v>
      </c>
      <c r="L198" s="27">
        <v>357533000</v>
      </c>
      <c r="M198" s="27">
        <v>372903000</v>
      </c>
      <c r="N198" s="20"/>
    </row>
    <row r="199" spans="1:14" ht="15.6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307355600</v>
      </c>
      <c r="I199" s="22">
        <v>317627700</v>
      </c>
      <c r="J199" s="22">
        <v>329769000</v>
      </c>
      <c r="K199" s="22">
        <v>330164000</v>
      </c>
      <c r="L199" s="22">
        <v>339308000</v>
      </c>
      <c r="M199" s="22">
        <v>351989000</v>
      </c>
      <c r="N199" s="22"/>
    </row>
    <row r="200" spans="1:14" ht="15.6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2"/>
      <c r="N200" s="20"/>
    </row>
    <row r="201" spans="1:14" ht="15.6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314724300</v>
      </c>
      <c r="J201" s="22">
        <v>326745000</v>
      </c>
      <c r="K201" s="22">
        <v>327024000</v>
      </c>
      <c r="L201" s="22">
        <v>336094000</v>
      </c>
      <c r="M201" s="22">
        <v>348698000</v>
      </c>
      <c r="N201" s="20"/>
    </row>
    <row r="202" spans="1:14" ht="15.6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2912300</v>
      </c>
      <c r="I202" s="22">
        <v>2903400</v>
      </c>
      <c r="J202" s="22">
        <v>3017000</v>
      </c>
      <c r="K202" s="22">
        <v>3133000</v>
      </c>
      <c r="L202" s="22">
        <v>3207000</v>
      </c>
      <c r="M202" s="22">
        <v>3284000</v>
      </c>
      <c r="N202" s="20"/>
    </row>
    <row r="203" spans="1:14" ht="15.6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0</v>
      </c>
      <c r="J203" s="22">
        <v>7000</v>
      </c>
      <c r="K203" s="22">
        <v>7000</v>
      </c>
      <c r="L203" s="22">
        <v>7000</v>
      </c>
      <c r="M203" s="22">
        <v>7000</v>
      </c>
      <c r="N203" s="20"/>
    </row>
    <row r="204" spans="1:14" ht="15.6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2"/>
      <c r="N204" s="20"/>
    </row>
    <row r="205" spans="1:14" ht="15.6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11714900</v>
      </c>
      <c r="J205" s="22">
        <v>15067000</v>
      </c>
      <c r="K205" s="22">
        <v>15747000</v>
      </c>
      <c r="L205" s="22">
        <v>18223000</v>
      </c>
      <c r="M205" s="22">
        <v>20912000</v>
      </c>
      <c r="N205" s="20"/>
    </row>
    <row r="206" spans="1:14" ht="15.6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0</v>
      </c>
      <c r="J206" s="22">
        <v>2000</v>
      </c>
      <c r="K206" s="22">
        <v>2000</v>
      </c>
      <c r="L206" s="22">
        <v>2000</v>
      </c>
      <c r="M206" s="22">
        <v>2000</v>
      </c>
      <c r="N206" s="20"/>
    </row>
    <row r="207" spans="1:14" ht="15.6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2"/>
      <c r="N207" s="20"/>
    </row>
    <row r="208" spans="1:14" ht="15.75" customHeight="1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162583800</v>
      </c>
      <c r="J208" s="22">
        <v>157362000</v>
      </c>
      <c r="K208" s="22">
        <v>146323000</v>
      </c>
      <c r="L208" s="22">
        <v>138991000</v>
      </c>
      <c r="M208" s="22">
        <v>132908000</v>
      </c>
      <c r="N208" s="20"/>
    </row>
    <row r="209" spans="1:13" ht="15.6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152140500</v>
      </c>
      <c r="J209" s="22">
        <v>169383000</v>
      </c>
      <c r="K209" s="22">
        <v>180701000</v>
      </c>
      <c r="L209" s="22">
        <v>197103000</v>
      </c>
      <c r="M209" s="22">
        <v>215790000</v>
      </c>
    </row>
    <row r="210" spans="1:13" ht="15.6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  <c r="M210" s="22"/>
    </row>
    <row r="211" spans="1:13" ht="15.6">
      <c r="A211" s="3"/>
      <c r="B211" s="2"/>
      <c r="C211" s="2" t="s">
        <v>134</v>
      </c>
      <c r="D211" s="2"/>
      <c r="E211" s="2"/>
      <c r="F211" s="22">
        <v>2174000</v>
      </c>
      <c r="G211" s="22">
        <v>2203000</v>
      </c>
      <c r="H211" s="22">
        <v>2233000</v>
      </c>
      <c r="I211" s="22">
        <v>2269000</v>
      </c>
      <c r="J211" s="22">
        <v>2290000</v>
      </c>
      <c r="K211" s="22">
        <v>2323000</v>
      </c>
      <c r="L211" s="22">
        <v>2354000</v>
      </c>
      <c r="M211" s="22">
        <v>2385000</v>
      </c>
    </row>
    <row r="212" spans="1:13" ht="15.6">
      <c r="A212" s="3"/>
      <c r="B212" s="2"/>
      <c r="C212" s="2"/>
      <c r="D212" s="2"/>
      <c r="E212" s="2" t="s">
        <v>135</v>
      </c>
      <c r="F212" s="22">
        <v>1154000</v>
      </c>
      <c r="G212" s="22">
        <v>1167000</v>
      </c>
      <c r="H212" s="22">
        <v>1180000</v>
      </c>
      <c r="I212" s="22">
        <v>1197000</v>
      </c>
      <c r="J212" s="22">
        <v>1207000</v>
      </c>
      <c r="K212" s="22">
        <v>1222000</v>
      </c>
      <c r="L212" s="22">
        <v>1237000</v>
      </c>
      <c r="M212" s="22">
        <v>1251000</v>
      </c>
    </row>
    <row r="213" spans="1:13" ht="15.6">
      <c r="A213" s="3"/>
      <c r="B213" s="2"/>
      <c r="C213" s="2"/>
      <c r="D213" s="2"/>
      <c r="E213" s="2" t="s">
        <v>136</v>
      </c>
      <c r="F213" s="22">
        <v>1020000</v>
      </c>
      <c r="G213" s="22">
        <v>1036000</v>
      </c>
      <c r="H213" s="22">
        <v>1052000</v>
      </c>
      <c r="I213" s="22">
        <v>1072000</v>
      </c>
      <c r="J213" s="22">
        <v>1083000</v>
      </c>
      <c r="K213" s="22">
        <v>1101000</v>
      </c>
      <c r="L213" s="22">
        <v>1118000</v>
      </c>
      <c r="M213" s="22">
        <v>1134000</v>
      </c>
    </row>
    <row r="214" spans="1:13" ht="15.6">
      <c r="A214" s="3"/>
      <c r="B214" s="2"/>
      <c r="C214" s="2"/>
      <c r="D214" s="2"/>
      <c r="E214" s="2"/>
      <c r="F214" s="22"/>
      <c r="G214" s="22"/>
      <c r="H214" s="22"/>
      <c r="I214" s="22"/>
      <c r="J214" s="22"/>
      <c r="K214" s="22"/>
      <c r="L214" s="22"/>
      <c r="M214" s="22"/>
    </row>
    <row r="215" spans="1:13" ht="15.6">
      <c r="A215" s="3"/>
      <c r="B215" s="2"/>
      <c r="C215" s="2" t="s">
        <v>137</v>
      </c>
      <c r="D215" s="2"/>
      <c r="E215" s="2"/>
      <c r="F215" s="22">
        <v>2147000</v>
      </c>
      <c r="G215" s="22">
        <v>2182000</v>
      </c>
      <c r="H215" s="22">
        <v>2212000</v>
      </c>
      <c r="I215" s="22">
        <v>2245000</v>
      </c>
      <c r="J215" s="22">
        <v>2275000</v>
      </c>
      <c r="K215" s="22">
        <v>2302000</v>
      </c>
      <c r="L215" s="22">
        <v>2335000</v>
      </c>
      <c r="M215" s="22">
        <v>2366000</v>
      </c>
    </row>
    <row r="216" spans="1:13" ht="15.6">
      <c r="A216" s="3"/>
      <c r="B216" s="2"/>
      <c r="C216" s="2"/>
      <c r="D216" s="2"/>
      <c r="E216" s="2"/>
      <c r="F216" s="22"/>
      <c r="G216" s="22"/>
      <c r="H216" s="22"/>
      <c r="I216" s="22"/>
      <c r="J216" s="22"/>
      <c r="K216" s="22"/>
      <c r="L216" s="22"/>
      <c r="M216" s="22"/>
    </row>
    <row r="217" spans="1:13" ht="15.6">
      <c r="A217" s="3"/>
      <c r="B217" s="2"/>
      <c r="C217" s="2" t="s">
        <v>138</v>
      </c>
      <c r="D217" s="2"/>
      <c r="E217" s="2"/>
      <c r="F217" s="22">
        <v>2049800</v>
      </c>
      <c r="G217" s="22">
        <v>2063700</v>
      </c>
      <c r="H217" s="22">
        <v>2060900</v>
      </c>
      <c r="I217" s="22">
        <v>2026900</v>
      </c>
      <c r="J217" s="22">
        <v>1962700</v>
      </c>
      <c r="K217" s="22">
        <v>1890300</v>
      </c>
      <c r="L217" s="22">
        <v>1813300</v>
      </c>
      <c r="M217" s="22">
        <v>1735200</v>
      </c>
    </row>
    <row r="218" spans="1:13" ht="15.6">
      <c r="A218" s="3"/>
      <c r="B218" s="2"/>
      <c r="C218" s="2"/>
      <c r="D218" s="2"/>
      <c r="E218" s="2" t="s">
        <v>139</v>
      </c>
      <c r="F218" s="22">
        <v>1069300</v>
      </c>
      <c r="G218" s="22">
        <v>1077600</v>
      </c>
      <c r="H218" s="22">
        <v>1077900</v>
      </c>
      <c r="I218" s="22">
        <v>1061600</v>
      </c>
      <c r="J218" s="22">
        <v>1029400</v>
      </c>
      <c r="K218" s="22">
        <v>993100</v>
      </c>
      <c r="L218" s="22">
        <v>954500</v>
      </c>
      <c r="M218" s="22">
        <v>915200</v>
      </c>
    </row>
    <row r="219" spans="1:13" ht="15.6">
      <c r="A219" s="3"/>
      <c r="B219" s="2"/>
      <c r="C219" s="2"/>
      <c r="D219" s="2"/>
      <c r="E219" s="2" t="s">
        <v>140</v>
      </c>
      <c r="F219" s="22">
        <v>980500</v>
      </c>
      <c r="G219" s="22">
        <v>986100</v>
      </c>
      <c r="H219" s="22">
        <v>983000</v>
      </c>
      <c r="I219" s="22">
        <v>965300</v>
      </c>
      <c r="J219" s="22">
        <v>933300</v>
      </c>
      <c r="K219" s="22">
        <v>897200</v>
      </c>
      <c r="L219" s="22">
        <v>858800</v>
      </c>
      <c r="M219" s="22">
        <v>820000</v>
      </c>
    </row>
    <row r="220" spans="1:13" ht="9.9499999999999993" customHeight="1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  <c r="M220" s="20"/>
    </row>
    <row r="221" spans="1:13" ht="15.6">
      <c r="A221" s="3"/>
      <c r="B221" s="2"/>
      <c r="C221" s="2" t="s">
        <v>141</v>
      </c>
      <c r="D221" s="2"/>
      <c r="E221" s="2"/>
      <c r="F221" s="22">
        <v>1491900</v>
      </c>
      <c r="G221" s="22">
        <v>1584200</v>
      </c>
      <c r="H221" s="22">
        <v>1671700</v>
      </c>
      <c r="I221" s="22">
        <v>1757800</v>
      </c>
      <c r="J221" s="22">
        <v>1837100</v>
      </c>
      <c r="K221" s="22">
        <v>1912500</v>
      </c>
      <c r="L221" s="22">
        <v>1990300</v>
      </c>
      <c r="M221" s="22">
        <v>2064100</v>
      </c>
    </row>
    <row r="222" spans="1:13" ht="15.6">
      <c r="A222" s="3"/>
      <c r="B222" s="2"/>
      <c r="C222" s="2"/>
      <c r="D222" s="2"/>
      <c r="E222" s="2" t="s">
        <v>142</v>
      </c>
      <c r="F222" s="22">
        <v>748300</v>
      </c>
      <c r="G222" s="22">
        <v>796500</v>
      </c>
      <c r="H222" s="22">
        <v>842800</v>
      </c>
      <c r="I222" s="22">
        <v>888000</v>
      </c>
      <c r="J222" s="22">
        <v>930500</v>
      </c>
      <c r="K222" s="22">
        <v>971100</v>
      </c>
      <c r="L222" s="22">
        <v>1012700</v>
      </c>
      <c r="M222" s="22">
        <v>1052200</v>
      </c>
    </row>
    <row r="223" spans="1:13" ht="15.6">
      <c r="A223" s="3"/>
      <c r="B223" s="2"/>
      <c r="C223" s="2"/>
      <c r="D223" s="2"/>
      <c r="E223" s="2" t="s">
        <v>143</v>
      </c>
      <c r="F223" s="22">
        <v>743600</v>
      </c>
      <c r="G223" s="22">
        <v>787700</v>
      </c>
      <c r="H223" s="22">
        <v>828900</v>
      </c>
      <c r="I223" s="22">
        <v>869800</v>
      </c>
      <c r="J223" s="22">
        <v>906600</v>
      </c>
      <c r="K223" s="22">
        <v>941300</v>
      </c>
      <c r="L223" s="22">
        <v>977600</v>
      </c>
      <c r="M223" s="22">
        <v>1011800</v>
      </c>
    </row>
    <row r="224" spans="1:13" ht="9.9499999999999993" customHeight="1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  <c r="M224" s="20"/>
    </row>
    <row r="225" spans="1:16" ht="15.6">
      <c r="A225" s="3"/>
      <c r="B225" s="2"/>
      <c r="C225" s="2" t="s">
        <v>144</v>
      </c>
      <c r="D225" s="2"/>
      <c r="E225" s="2"/>
      <c r="F225" s="22">
        <v>1369700</v>
      </c>
      <c r="G225" s="22">
        <v>1457100</v>
      </c>
      <c r="H225" s="22">
        <v>1541100</v>
      </c>
      <c r="I225" s="22">
        <v>1624400</v>
      </c>
      <c r="J225" s="22">
        <v>1712500</v>
      </c>
      <c r="K225" s="22">
        <v>1798300</v>
      </c>
      <c r="L225" s="22">
        <v>1886400</v>
      </c>
      <c r="M225" s="22">
        <v>1971000</v>
      </c>
      <c r="N225" s="20"/>
      <c r="O225" s="20"/>
      <c r="P225" s="20"/>
    </row>
    <row r="226" spans="1:16" ht="15.6">
      <c r="A226" s="3"/>
      <c r="B226" s="2"/>
      <c r="C226" s="2"/>
      <c r="D226" s="2"/>
      <c r="E226" s="2" t="s">
        <v>145</v>
      </c>
      <c r="F226" s="22">
        <v>693500</v>
      </c>
      <c r="G226" s="22">
        <v>739100</v>
      </c>
      <c r="H226" s="22">
        <v>783300</v>
      </c>
      <c r="I226" s="22">
        <v>826900</v>
      </c>
      <c r="J226" s="22">
        <v>875900</v>
      </c>
      <c r="K226" s="22">
        <v>923200</v>
      </c>
      <c r="L226" s="22">
        <v>971800</v>
      </c>
      <c r="M226" s="22">
        <v>1018800</v>
      </c>
      <c r="N226" s="20"/>
      <c r="O226" s="20"/>
      <c r="P226" s="20"/>
    </row>
    <row r="227" spans="1:16" ht="15.6">
      <c r="A227" s="3"/>
      <c r="B227" s="2"/>
      <c r="C227" s="2"/>
      <c r="D227" s="2"/>
      <c r="E227" s="2" t="s">
        <v>146</v>
      </c>
      <c r="F227" s="22">
        <v>676200</v>
      </c>
      <c r="G227" s="22">
        <v>718000</v>
      </c>
      <c r="H227" s="22">
        <v>757800</v>
      </c>
      <c r="I227" s="22">
        <v>797500</v>
      </c>
      <c r="J227" s="22">
        <v>836600</v>
      </c>
      <c r="K227" s="22">
        <v>875100</v>
      </c>
      <c r="L227" s="22">
        <v>914600</v>
      </c>
      <c r="M227" s="22">
        <v>952200</v>
      </c>
      <c r="N227" s="20"/>
      <c r="O227" s="20"/>
      <c r="P227" s="20"/>
    </row>
    <row r="228" spans="1:16" ht="15.6">
      <c r="A228" s="3"/>
      <c r="B228" s="2"/>
      <c r="C228" s="2"/>
      <c r="D228" s="2"/>
      <c r="E228" s="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6">
      <c r="A229" s="3"/>
      <c r="B229" s="2"/>
      <c r="C229" s="2" t="s">
        <v>147</v>
      </c>
      <c r="D229" s="2"/>
      <c r="E229" s="2"/>
      <c r="F229" s="22">
        <v>16600</v>
      </c>
      <c r="G229" s="22">
        <v>19400</v>
      </c>
      <c r="H229" s="22">
        <v>22600</v>
      </c>
      <c r="I229" s="22">
        <v>25800</v>
      </c>
      <c r="J229" s="22">
        <v>29300</v>
      </c>
      <c r="K229" s="22">
        <v>33300</v>
      </c>
      <c r="L229" s="22">
        <v>37700</v>
      </c>
      <c r="M229" s="22">
        <v>42400</v>
      </c>
      <c r="N229" s="20"/>
      <c r="O229" s="20"/>
      <c r="P229" s="20"/>
    </row>
    <row r="230" spans="1:16" ht="15.6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6">
      <c r="A231" s="3"/>
      <c r="B231" s="2"/>
      <c r="C231" s="2" t="s">
        <v>148</v>
      </c>
      <c r="D231" s="2"/>
      <c r="E231" s="2"/>
      <c r="F231" s="22">
        <v>85800</v>
      </c>
      <c r="G231" s="22">
        <v>84300</v>
      </c>
      <c r="H231" s="22">
        <v>81600</v>
      </c>
      <c r="I231" s="22">
        <v>80200</v>
      </c>
      <c r="J231" s="22">
        <v>80200</v>
      </c>
      <c r="K231" s="22">
        <v>77400</v>
      </c>
      <c r="L231" s="22">
        <v>76600</v>
      </c>
      <c r="M231" s="22">
        <v>76600</v>
      </c>
      <c r="N231" s="20"/>
      <c r="O231" s="20"/>
      <c r="P231" s="20"/>
    </row>
    <row r="232" spans="1:16" ht="15.6">
      <c r="A232" s="3"/>
      <c r="B232" s="2"/>
      <c r="C232" s="2"/>
      <c r="D232" s="2"/>
      <c r="E232" s="2" t="s">
        <v>149</v>
      </c>
      <c r="F232" s="22">
        <v>74800</v>
      </c>
      <c r="G232" s="22">
        <v>73900</v>
      </c>
      <c r="H232" s="22">
        <v>71900</v>
      </c>
      <c r="I232" s="22">
        <v>71100</v>
      </c>
      <c r="J232" s="22">
        <v>71500</v>
      </c>
      <c r="K232" s="22">
        <v>69400</v>
      </c>
      <c r="L232" s="22">
        <v>69000</v>
      </c>
      <c r="M232" s="22">
        <v>69300</v>
      </c>
      <c r="N232" s="20"/>
      <c r="O232" s="20"/>
      <c r="P232" s="20"/>
    </row>
    <row r="233" spans="1:16" ht="15.6">
      <c r="A233" s="3"/>
      <c r="B233" s="2"/>
      <c r="C233" s="2"/>
      <c r="D233" s="2"/>
      <c r="E233" s="2" t="s">
        <v>150</v>
      </c>
      <c r="F233" s="22">
        <v>97900</v>
      </c>
      <c r="G233" s="22">
        <v>95700</v>
      </c>
      <c r="H233" s="22">
        <v>92100</v>
      </c>
      <c r="I233" s="22">
        <v>90200</v>
      </c>
      <c r="J233" s="22">
        <v>89700</v>
      </c>
      <c r="K233" s="22">
        <v>86300</v>
      </c>
      <c r="L233" s="22">
        <v>85100</v>
      </c>
      <c r="M233" s="22">
        <v>84700</v>
      </c>
      <c r="N233" s="20"/>
      <c r="O233" s="20"/>
      <c r="P233" s="20"/>
    </row>
    <row r="234" spans="1:16" ht="15.6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6">
      <c r="A235" s="3"/>
      <c r="B235" s="2"/>
      <c r="C235" s="2" t="s">
        <v>151</v>
      </c>
      <c r="D235" s="2"/>
      <c r="E235" s="2"/>
      <c r="F235" s="22">
        <v>71200</v>
      </c>
      <c r="G235" s="22">
        <v>76900</v>
      </c>
      <c r="H235" s="22">
        <v>81400</v>
      </c>
      <c r="I235" s="22">
        <v>86400</v>
      </c>
      <c r="J235" s="22">
        <v>92000</v>
      </c>
      <c r="K235" s="22">
        <v>94300</v>
      </c>
      <c r="L235" s="22">
        <v>98900</v>
      </c>
      <c r="M235" s="22">
        <v>104400</v>
      </c>
      <c r="N235" s="20"/>
      <c r="O235" s="20"/>
      <c r="P235" s="20"/>
    </row>
    <row r="236" spans="1:16" ht="15.6">
      <c r="A236" s="3"/>
      <c r="B236" s="2"/>
      <c r="C236" s="2"/>
      <c r="D236" s="2"/>
      <c r="E236" s="2" t="s">
        <v>152</v>
      </c>
      <c r="F236" s="22">
        <v>61900</v>
      </c>
      <c r="G236" s="22">
        <v>67200</v>
      </c>
      <c r="H236" s="22">
        <v>71400</v>
      </c>
      <c r="I236" s="22">
        <v>76100</v>
      </c>
      <c r="J236" s="22">
        <v>81400</v>
      </c>
      <c r="K236" s="22">
        <v>83700</v>
      </c>
      <c r="L236" s="22">
        <v>87900</v>
      </c>
      <c r="M236" s="22">
        <v>93000</v>
      </c>
      <c r="N236" s="20"/>
      <c r="O236" s="20"/>
      <c r="P236" s="20"/>
    </row>
    <row r="237" spans="1:16" ht="15.6">
      <c r="A237" s="3"/>
      <c r="B237" s="2"/>
      <c r="C237" s="2"/>
      <c r="D237" s="2"/>
      <c r="E237" s="2" t="s">
        <v>153</v>
      </c>
      <c r="F237" s="22">
        <v>80600</v>
      </c>
      <c r="G237" s="22">
        <v>86700</v>
      </c>
      <c r="H237" s="22">
        <v>91600</v>
      </c>
      <c r="I237" s="22">
        <v>96900</v>
      </c>
      <c r="J237" s="22">
        <v>103000</v>
      </c>
      <c r="K237" s="22">
        <v>105300</v>
      </c>
      <c r="L237" s="22">
        <v>110200</v>
      </c>
      <c r="M237" s="22">
        <v>116200</v>
      </c>
      <c r="N237" s="20"/>
      <c r="O237" s="20"/>
      <c r="P237" s="20"/>
    </row>
    <row r="238" spans="1:16" ht="15.6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6">
      <c r="A239" s="3"/>
      <c r="B239" s="2"/>
      <c r="C239" s="2" t="s">
        <v>154</v>
      </c>
      <c r="D239" s="2"/>
      <c r="E239" s="2"/>
      <c r="F239" s="22">
        <v>5500</v>
      </c>
      <c r="G239" s="22">
        <v>6200</v>
      </c>
      <c r="H239" s="22">
        <v>6500</v>
      </c>
      <c r="I239" s="22">
        <v>7100</v>
      </c>
      <c r="J239" s="22">
        <v>8700</v>
      </c>
      <c r="K239" s="22">
        <v>8600</v>
      </c>
      <c r="L239" s="22">
        <v>9500</v>
      </c>
      <c r="M239" s="22">
        <v>10500</v>
      </c>
      <c r="N239" s="20"/>
      <c r="O239" s="20"/>
      <c r="P239" s="20"/>
    </row>
    <row r="240" spans="1:16" ht="15.6">
      <c r="A240" s="3"/>
      <c r="B240" s="2"/>
      <c r="C240" s="2"/>
      <c r="D240" s="2"/>
      <c r="E240" s="2" t="s">
        <v>155</v>
      </c>
      <c r="F240" s="22">
        <v>5000</v>
      </c>
      <c r="G240" s="22">
        <v>5600</v>
      </c>
      <c r="H240" s="22">
        <v>5900</v>
      </c>
      <c r="I240" s="22">
        <v>6500</v>
      </c>
      <c r="J240" s="22">
        <v>8000</v>
      </c>
      <c r="K240" s="22">
        <v>7900</v>
      </c>
      <c r="L240" s="22">
        <v>8700</v>
      </c>
      <c r="M240" s="22">
        <v>9600</v>
      </c>
      <c r="N240" s="20"/>
      <c r="O240" s="20"/>
      <c r="P240" s="20"/>
    </row>
    <row r="241" spans="1:16" ht="15.6">
      <c r="A241" s="3"/>
      <c r="B241" s="2"/>
      <c r="C241" s="2"/>
      <c r="D241" s="2"/>
      <c r="E241" s="2" t="s">
        <v>156</v>
      </c>
      <c r="F241" s="22">
        <v>6000</v>
      </c>
      <c r="G241" s="22">
        <v>6700</v>
      </c>
      <c r="H241" s="22">
        <v>7100</v>
      </c>
      <c r="I241" s="22">
        <v>7800</v>
      </c>
      <c r="J241" s="22">
        <v>9500</v>
      </c>
      <c r="K241" s="22">
        <v>9400</v>
      </c>
      <c r="L241" s="22">
        <v>10400</v>
      </c>
      <c r="M241" s="22">
        <v>11400</v>
      </c>
      <c r="N241" s="20"/>
      <c r="O241" s="20"/>
      <c r="P241" s="20"/>
    </row>
    <row r="242" spans="1:16" ht="15.6">
      <c r="A242" s="3"/>
      <c r="B242" s="2"/>
      <c r="C242" s="2"/>
      <c r="D242" s="2"/>
      <c r="E242" s="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6">
      <c r="A243" s="3"/>
      <c r="B243" s="2"/>
      <c r="C243" s="2" t="s">
        <v>157</v>
      </c>
      <c r="D243" s="2"/>
      <c r="E243" s="2"/>
      <c r="F243" s="22">
        <v>3200</v>
      </c>
      <c r="G243" s="22">
        <v>3500</v>
      </c>
      <c r="H243" s="22">
        <v>3600</v>
      </c>
      <c r="I243" s="22">
        <v>3800</v>
      </c>
      <c r="J243" s="22">
        <v>4600</v>
      </c>
      <c r="K243" s="22">
        <v>4600</v>
      </c>
      <c r="L243" s="22">
        <v>5100</v>
      </c>
      <c r="M243" s="22">
        <v>5600</v>
      </c>
      <c r="N243" s="20"/>
      <c r="O243" s="20"/>
      <c r="P243" s="20"/>
    </row>
    <row r="244" spans="1:16" ht="15.6">
      <c r="A244" s="3"/>
      <c r="B244" s="2"/>
      <c r="C244" s="2"/>
      <c r="D244" s="2"/>
      <c r="E244" s="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6">
      <c r="A245" s="3"/>
      <c r="B245" s="2"/>
      <c r="C245" s="2" t="s">
        <v>158</v>
      </c>
      <c r="D245" s="2"/>
      <c r="E245" s="2"/>
      <c r="F245" s="31">
        <v>1.0002079216746429</v>
      </c>
      <c r="G245" s="31">
        <v>1.0001239227307599</v>
      </c>
      <c r="H245" s="31">
        <v>1.0001076628471486</v>
      </c>
      <c r="I245" s="31">
        <v>1.0002111872841086</v>
      </c>
      <c r="J245" s="31">
        <v>1.0002111872841086</v>
      </c>
      <c r="K245" s="31">
        <v>1.0002111872841086</v>
      </c>
      <c r="L245" s="31">
        <v>1.0002111872841086</v>
      </c>
      <c r="M245" s="31">
        <v>1.0002111872841086</v>
      </c>
      <c r="N245" s="20"/>
      <c r="O245" s="20"/>
      <c r="P245" s="20"/>
    </row>
    <row r="246" spans="1:16" ht="15.6">
      <c r="A246" s="3"/>
      <c r="B246" s="20"/>
      <c r="C246" s="2" t="s">
        <v>159</v>
      </c>
      <c r="D246" s="2"/>
      <c r="E246" s="2"/>
      <c r="F246" s="31">
        <v>1.0015759221901921</v>
      </c>
      <c r="G246" s="31">
        <v>1.0013171257942741</v>
      </c>
      <c r="H246" s="31">
        <v>1.0014280640599877</v>
      </c>
      <c r="I246" s="31">
        <v>1.0016751511254602</v>
      </c>
      <c r="J246" s="31">
        <v>1.0016751511254602</v>
      </c>
      <c r="K246" s="31">
        <v>1.0016751511254602</v>
      </c>
      <c r="L246" s="31">
        <v>1.0016751511254602</v>
      </c>
      <c r="M246" s="31">
        <v>1.0016751511254602</v>
      </c>
      <c r="N246" s="20"/>
      <c r="O246" s="20"/>
      <c r="P246" s="20"/>
    </row>
    <row r="247" spans="1:16" s="15" customFormat="1" ht="14.25" customHeight="1">
      <c r="A247" s="12"/>
      <c r="C247" s="2" t="s">
        <v>160</v>
      </c>
      <c r="D247" s="2"/>
      <c r="E247" s="2"/>
      <c r="F247" s="31">
        <v>1.0030251121799827</v>
      </c>
      <c r="G247" s="31">
        <v>1.0027100080531768</v>
      </c>
      <c r="H247" s="31">
        <v>1.0027944189819074</v>
      </c>
      <c r="I247" s="31">
        <v>1.0035072043960129</v>
      </c>
      <c r="J247" s="31">
        <v>1.0028550341255202</v>
      </c>
      <c r="K247" s="31">
        <v>1.0027489168115469</v>
      </c>
      <c r="L247" s="31">
        <v>1.0026428009837005</v>
      </c>
      <c r="M247" s="31">
        <v>1.0025366866419816</v>
      </c>
    </row>
    <row r="248" spans="1:16" s="15" customFormat="1" ht="14.25" customHeight="1">
      <c r="A248" s="12"/>
      <c r="C248" s="2" t="s">
        <v>161</v>
      </c>
      <c r="D248" s="2"/>
      <c r="E248" s="2"/>
      <c r="F248" s="31">
        <v>1.0106673791008622</v>
      </c>
      <c r="G248" s="31">
        <v>1.0118763537116762</v>
      </c>
      <c r="H248" s="31">
        <v>1.0112069339036831</v>
      </c>
      <c r="I248" s="31">
        <v>1.0092205322683572</v>
      </c>
      <c r="J248" s="31">
        <v>1.0085143289442331</v>
      </c>
      <c r="K248" s="31">
        <v>1.0076918897791804</v>
      </c>
      <c r="L248" s="31">
        <v>1.006869450614128</v>
      </c>
      <c r="M248" s="31">
        <v>1.0060470114490754</v>
      </c>
    </row>
    <row r="249" spans="1:16" s="15" customFormat="1" ht="14.25" customHeight="1">
      <c r="A249" s="12"/>
      <c r="C249" s="2"/>
      <c r="D249" s="2"/>
      <c r="E249" s="2"/>
      <c r="F249" s="20"/>
      <c r="G249" s="20"/>
      <c r="H249" s="20"/>
      <c r="I249" s="20"/>
      <c r="J249" s="20"/>
      <c r="K249" s="20"/>
      <c r="L249" s="20"/>
      <c r="M249" s="20"/>
    </row>
    <row r="250" spans="1:16" s="15" customFormat="1" ht="14.25" customHeight="1">
      <c r="A250" s="12"/>
      <c r="C250" s="2" t="s">
        <v>162</v>
      </c>
      <c r="D250" s="2"/>
      <c r="E250" s="2"/>
      <c r="F250" s="20"/>
      <c r="G250" s="20"/>
      <c r="H250" s="20"/>
      <c r="I250" s="20"/>
      <c r="J250" s="20"/>
      <c r="K250" s="20"/>
      <c r="L250" s="20"/>
      <c r="M250" s="20"/>
    </row>
    <row r="251" spans="1:16" s="15" customFormat="1" ht="14.25" customHeight="1">
      <c r="A251" s="12"/>
      <c r="C251" s="20"/>
      <c r="D251" s="2" t="s">
        <v>163</v>
      </c>
      <c r="E251" s="2"/>
      <c r="F251" s="22">
        <v>863300</v>
      </c>
      <c r="G251" s="22">
        <v>905700</v>
      </c>
      <c r="H251" s="22">
        <v>865300</v>
      </c>
      <c r="I251" s="22">
        <v>741400</v>
      </c>
      <c r="J251" s="22">
        <v>838000</v>
      </c>
      <c r="K251" s="22">
        <v>907000</v>
      </c>
      <c r="L251" s="22">
        <v>930000</v>
      </c>
      <c r="M251" s="22">
        <v>947000</v>
      </c>
    </row>
    <row r="252" spans="1:16" s="15" customFormat="1" ht="14.25" customHeight="1">
      <c r="A252" s="12"/>
      <c r="C252" s="20"/>
      <c r="D252" s="2" t="s">
        <v>164</v>
      </c>
      <c r="E252" s="2"/>
      <c r="F252" s="22">
        <v>890000</v>
      </c>
      <c r="G252" s="22">
        <v>953000</v>
      </c>
      <c r="H252" s="22">
        <v>956000</v>
      </c>
      <c r="I252" s="22">
        <v>1017000</v>
      </c>
      <c r="J252" s="22">
        <v>1035000</v>
      </c>
      <c r="K252" s="22">
        <v>1056000</v>
      </c>
      <c r="L252" s="22">
        <v>1079000</v>
      </c>
      <c r="M252" s="22">
        <v>1106000</v>
      </c>
    </row>
    <row r="253" spans="1:16" s="15" customFormat="1" ht="14.25" customHeight="1">
      <c r="A253" s="12"/>
      <c r="C253" s="20"/>
      <c r="D253" s="2" t="s">
        <v>165</v>
      </c>
      <c r="E253" s="2"/>
      <c r="F253" s="22">
        <v>847000</v>
      </c>
      <c r="G253" s="22">
        <v>801000</v>
      </c>
      <c r="H253" s="22">
        <v>760000</v>
      </c>
      <c r="I253" s="22">
        <v>739000</v>
      </c>
      <c r="J253" s="22">
        <v>756000</v>
      </c>
      <c r="K253" s="22">
        <v>773000</v>
      </c>
      <c r="L253" s="22">
        <v>792000</v>
      </c>
      <c r="M253" s="22">
        <v>813000</v>
      </c>
    </row>
    <row r="254" spans="1:16" s="15" customFormat="1" ht="14.25" customHeight="1">
      <c r="A254" s="12"/>
      <c r="C254" s="20"/>
      <c r="D254" s="2" t="s">
        <v>166</v>
      </c>
      <c r="E254" s="2"/>
      <c r="F254" s="22">
        <v>372000</v>
      </c>
      <c r="G254" s="22">
        <v>442000</v>
      </c>
      <c r="H254" s="22">
        <v>331000</v>
      </c>
      <c r="I254" s="22">
        <v>406000</v>
      </c>
      <c r="J254" s="22">
        <v>388000</v>
      </c>
      <c r="K254" s="22">
        <v>397000</v>
      </c>
      <c r="L254" s="22">
        <v>406000</v>
      </c>
      <c r="M254" s="22">
        <v>418000</v>
      </c>
    </row>
    <row r="255" spans="1:16" ht="12.75" customHeight="1">
      <c r="A255" s="12"/>
      <c r="B255" s="14"/>
      <c r="C255" s="2"/>
      <c r="D255" s="2"/>
      <c r="E255" s="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6">
      <c r="A256" s="20"/>
      <c r="B256" s="52">
        <v>1</v>
      </c>
      <c r="C256" s="20"/>
      <c r="D256" s="2" t="s">
        <v>167</v>
      </c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4:4" ht="15.6">
      <c r="D257" s="2" t="s">
        <v>168</v>
      </c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2020-05-04 dnr VER 2020-2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8"/>
  <sheetViews>
    <sheetView zoomScaleNormal="100" workbookViewId="0" xr3:uid="{958C4451-9541-5A59-BF78-D2F731DF1C81}">
      <selection activeCell="M22" sqref="M22"/>
    </sheetView>
  </sheetViews>
  <sheetFormatPr defaultRowHeight="13.15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</row>
    <row r="4" spans="1:11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13174828</v>
      </c>
      <c r="H4" s="17">
        <f>Enkät!J37</f>
        <v>14577600</v>
      </c>
      <c r="I4" s="17">
        <f>Enkät!K37</f>
        <v>14020100</v>
      </c>
      <c r="J4" s="17">
        <f>Enkät!L37</f>
        <v>14221700</v>
      </c>
      <c r="K4" s="17">
        <f>Enkät!M37</f>
        <v>14236200</v>
      </c>
    </row>
    <row r="5" spans="1:11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>
        <v>8792501</v>
      </c>
    </row>
    <row r="6" spans="1:11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9195555.0781652965</v>
      </c>
      <c r="H6" s="17">
        <f>Enkät!J111</f>
        <v>10257200</v>
      </c>
      <c r="I6" s="17">
        <f>Enkät!K111</f>
        <v>10442600</v>
      </c>
      <c r="J6" s="17">
        <f>Enkät!L111</f>
        <v>10619900</v>
      </c>
      <c r="K6" s="17">
        <f>Enkät!M111</f>
        <v>10892800</v>
      </c>
    </row>
    <row r="7" spans="1:11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1167088.9147651552</v>
      </c>
      <c r="H7" s="17">
        <f>Enkät!J138</f>
        <v>1181700</v>
      </c>
      <c r="I7" s="17">
        <f>Enkät!K138</f>
        <v>1182900</v>
      </c>
      <c r="J7" s="17">
        <f>Enkät!L138</f>
        <v>1226700</v>
      </c>
      <c r="K7" s="17">
        <f>Enkät!M138</f>
        <v>1270800</v>
      </c>
    </row>
    <row r="8" spans="1:11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566039</v>
      </c>
      <c r="H8" s="17">
        <f>Enkät!J164</f>
        <v>679000</v>
      </c>
      <c r="I8" s="17">
        <f>Enkät!K164</f>
        <v>552000</v>
      </c>
      <c r="J8" s="17">
        <f>Enkät!L164</f>
        <v>552000</v>
      </c>
      <c r="K8" s="17">
        <f>Enkät!M164</f>
        <v>560000</v>
      </c>
    </row>
    <row r="9" spans="1:11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317.49669999999998</v>
      </c>
      <c r="G9" s="17">
        <f>Enkät!I198/1000000</f>
        <v>329.3426</v>
      </c>
      <c r="H9" s="17">
        <f>Enkät!J198/1000000</f>
        <v>344.83800000000002</v>
      </c>
      <c r="I9" s="17">
        <f>Enkät!K198/1000000</f>
        <v>345.91300000000001</v>
      </c>
      <c r="J9" s="17">
        <f>Enkät!L198/1000000</f>
        <v>357.53300000000002</v>
      </c>
      <c r="K9" s="17">
        <f>Enkät!M198/1000000</f>
        <v>372.90300000000002</v>
      </c>
    </row>
    <row r="10" spans="1:11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997204</v>
      </c>
      <c r="H10" s="17">
        <f>Enkät!J169</f>
        <v>1026100</v>
      </c>
      <c r="I10" s="17">
        <f>Enkät!K169</f>
        <v>1004200</v>
      </c>
      <c r="J10" s="17">
        <f>Enkät!L169</f>
        <v>1033400</v>
      </c>
      <c r="K10" s="17">
        <f>Enkät!M169</f>
        <v>1072000</v>
      </c>
    </row>
    <row r="11" spans="1:11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7565300</v>
      </c>
      <c r="I11" s="17">
        <f>Enkät!K184</f>
        <v>8031100</v>
      </c>
      <c r="J11" s="17">
        <f>Enkät!L184</f>
        <v>8337500</v>
      </c>
      <c r="K11" s="17">
        <f>Enkät!M184</f>
        <v>8665600</v>
      </c>
    </row>
    <row r="14" spans="1:11">
      <c r="A14" t="s">
        <v>169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 t="shared" ref="F14:K14" si="1">(F4+F5+F6+F7+F10+F11)/1000000</f>
        <v>42.5378422952246</v>
      </c>
      <c r="G14" s="17">
        <f t="shared" si="1"/>
        <v>42.208875992930452</v>
      </c>
      <c r="H14" s="17">
        <f t="shared" si="1"/>
        <v>44.442900000000002</v>
      </c>
      <c r="I14" s="17">
        <f t="shared" si="1"/>
        <v>43.992199999999997</v>
      </c>
      <c r="J14" s="17">
        <f t="shared" si="1"/>
        <v>44.231699999999996</v>
      </c>
      <c r="K14" s="17">
        <f t="shared" si="1"/>
        <v>44.929901000000001</v>
      </c>
    </row>
    <row r="15" spans="1:11">
      <c r="B15" s="17"/>
      <c r="C15" s="17"/>
      <c r="D15" s="17">
        <f t="shared" ref="D15:H15" si="2">D14+D9</f>
        <v>336.49611288267664</v>
      </c>
      <c r="E15" s="17">
        <f t="shared" si="2"/>
        <v>350.69161694576144</v>
      </c>
      <c r="F15" s="17">
        <f t="shared" si="2"/>
        <v>360.03454229522458</v>
      </c>
      <c r="G15" s="17">
        <f t="shared" si="2"/>
        <v>371.55147599293048</v>
      </c>
      <c r="H15" s="17">
        <f t="shared" si="2"/>
        <v>389.28090000000003</v>
      </c>
      <c r="I15" s="17">
        <f t="shared" ref="I15:J15" si="3">I14+I9</f>
        <v>389.90520000000004</v>
      </c>
      <c r="J15" s="17">
        <f t="shared" si="3"/>
        <v>401.7647</v>
      </c>
      <c r="K15" s="17">
        <f t="shared" ref="K15" si="4">K14+K9</f>
        <v>417.83290099999999</v>
      </c>
    </row>
    <row r="17" spans="1:14">
      <c r="C17" s="4"/>
      <c r="D17" s="4">
        <f t="shared" ref="D17:I17" si="5">D3</f>
        <v>2016</v>
      </c>
      <c r="E17" s="4">
        <f t="shared" si="5"/>
        <v>2017</v>
      </c>
      <c r="F17" s="4">
        <f t="shared" si="5"/>
        <v>2018</v>
      </c>
      <c r="G17" s="4">
        <f t="shared" si="5"/>
        <v>2019</v>
      </c>
      <c r="H17" s="4">
        <f t="shared" si="5"/>
        <v>2020</v>
      </c>
      <c r="I17" s="4">
        <f t="shared" si="5"/>
        <v>2021</v>
      </c>
      <c r="J17" s="4">
        <f t="shared" ref="J17:K17" si="6">J3</f>
        <v>2022</v>
      </c>
      <c r="K17" s="4">
        <f t="shared" si="6"/>
        <v>2023</v>
      </c>
    </row>
    <row r="18" spans="1:14">
      <c r="A18" t="s">
        <v>170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307.35559999999998</v>
      </c>
      <c r="G18" s="17">
        <f>Enkät!I199/1000000</f>
        <v>317.6277</v>
      </c>
      <c r="H18" s="17">
        <f>Enkät!J199/1000000</f>
        <v>329.76900000000001</v>
      </c>
      <c r="I18" s="17">
        <f>Enkät!K199/1000000</f>
        <v>330.16399999999999</v>
      </c>
      <c r="J18" s="17">
        <f>Enkät!L199/1000000</f>
        <v>339.30799999999999</v>
      </c>
      <c r="K18" s="17">
        <f>Enkät!M199/1000000</f>
        <v>351.98899999999998</v>
      </c>
    </row>
    <row r="19" spans="1:14">
      <c r="A19" t="s">
        <v>171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11.7149</v>
      </c>
      <c r="H19" s="17">
        <f>(Enkät!J205+Enkät!J206)/1000000</f>
        <v>15.069000000000001</v>
      </c>
      <c r="I19" s="17">
        <f>(Enkät!K205+Enkät!K206)/1000000</f>
        <v>15.749000000000001</v>
      </c>
      <c r="J19" s="17">
        <f>(Enkät!L205+Enkät!L206)/1000000</f>
        <v>18.225000000000001</v>
      </c>
      <c r="K19" s="17">
        <f>(Enkät!M205+Enkät!M206)/1000000</f>
        <v>20.914000000000001</v>
      </c>
    </row>
    <row r="20" spans="1:14">
      <c r="A20" t="s">
        <v>169</v>
      </c>
      <c r="B20" s="17"/>
      <c r="C20" s="17"/>
      <c r="D20" s="17">
        <f t="shared" ref="D20:K20" si="7">D14</f>
        <v>43.540812882676619</v>
      </c>
      <c r="E20" s="17">
        <f t="shared" si="7"/>
        <v>42.507916945761423</v>
      </c>
      <c r="F20" s="17">
        <f t="shared" si="7"/>
        <v>42.5378422952246</v>
      </c>
      <c r="G20" s="17">
        <f t="shared" si="7"/>
        <v>42.208875992930452</v>
      </c>
      <c r="H20" s="17">
        <f t="shared" si="7"/>
        <v>44.442900000000002</v>
      </c>
      <c r="I20" s="17">
        <f t="shared" si="7"/>
        <v>43.992199999999997</v>
      </c>
      <c r="J20" s="17">
        <f t="shared" si="7"/>
        <v>44.231699999999996</v>
      </c>
      <c r="K20" s="17">
        <f t="shared" si="7"/>
        <v>44.929901000000001</v>
      </c>
    </row>
    <row r="21" spans="1:14">
      <c r="A21" s="20" t="s">
        <v>172</v>
      </c>
      <c r="B21" s="17"/>
      <c r="C21" s="17"/>
      <c r="D21" s="17">
        <f t="shared" ref="D21:K21" si="8">SUM(D18:D20)</f>
        <v>336.49611288267664</v>
      </c>
      <c r="E21" s="17">
        <f t="shared" si="8"/>
        <v>350.69161694576144</v>
      </c>
      <c r="F21" s="17">
        <f t="shared" si="8"/>
        <v>360.03454229522458</v>
      </c>
      <c r="G21" s="17">
        <f t="shared" si="8"/>
        <v>371.55147599293048</v>
      </c>
      <c r="H21" s="17">
        <f t="shared" si="8"/>
        <v>389.28090000000003</v>
      </c>
      <c r="I21" s="17">
        <f t="shared" si="8"/>
        <v>389.90520000000004</v>
      </c>
      <c r="J21" s="17">
        <f t="shared" si="8"/>
        <v>401.7647</v>
      </c>
      <c r="K21" s="17">
        <f t="shared" si="8"/>
        <v>417.83290099999999</v>
      </c>
    </row>
    <row r="22" spans="1:14">
      <c r="B22" s="17"/>
      <c r="C22" s="17"/>
      <c r="D22" s="17"/>
      <c r="E22" s="17"/>
      <c r="F22" s="17"/>
      <c r="G22" s="17"/>
      <c r="H22" s="17"/>
      <c r="I22" s="17"/>
      <c r="N22" s="20"/>
    </row>
    <row r="23" spans="1:14">
      <c r="A23" s="20" t="s">
        <v>173</v>
      </c>
      <c r="B23" s="17"/>
      <c r="C23" s="17"/>
      <c r="D23" s="33">
        <f>D21/Enkät!F30</f>
        <v>7.6729299525840886E-2</v>
      </c>
      <c r="E23" s="33">
        <f>E21/Enkät!G30</f>
        <v>7.5890094352179444E-2</v>
      </c>
      <c r="F23" s="33">
        <f>F21/Enkät!H30</f>
        <v>7.4482944999668912E-2</v>
      </c>
      <c r="G23" s="33">
        <f>G21/Enkät!I30</f>
        <v>7.3918982886978998E-2</v>
      </c>
      <c r="H23" s="33">
        <f>H21/Enkät!J30</f>
        <v>7.9156123013308516E-2</v>
      </c>
      <c r="I23" s="33">
        <f>I21/Enkät!K30</f>
        <v>7.5225376486026244E-2</v>
      </c>
      <c r="J23" s="33">
        <f>J21/Enkät!L30</f>
        <v>7.3529784796489264E-2</v>
      </c>
      <c r="K23" s="33">
        <f>K21/Enkät!M30</f>
        <v>7.2986627048541253E-2</v>
      </c>
    </row>
    <row r="58" spans="4:1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  <c r="L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8efa2a59f2cf4e16ea61c2a13d242e67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e161ebbd441bbfbb3ace4bf3dfc225ba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4JXXJJFS64ZS-957833390-278</_dlc_DocId>
    <_dlc_DocIdUrl xmlns="465edb57-3a11-4ff8-9c43-7dc2da403828">
      <Url>https://sp.pensionsmyndigheten.se/ovr/ANSLAG/_layouts/15/DocIdRedir.aspx?ID=4JXXJJFS64ZS-957833390-278</Url>
      <Description>4JXXJJFS64ZS-957833390-278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C7B8B44E-51B5-4E8A-BF0C-5CA09C9A4CCE}"/>
</file>

<file path=customXml/itemProps2.xml><?xml version="1.0" encoding="utf-8"?>
<ds:datastoreItem xmlns:ds="http://schemas.openxmlformats.org/officeDocument/2006/customXml" ds:itemID="{CF42C689-F766-4839-AAF6-51E486A33D64}"/>
</file>

<file path=customXml/itemProps3.xml><?xml version="1.0" encoding="utf-8"?>
<ds:datastoreItem xmlns:ds="http://schemas.openxmlformats.org/officeDocument/2006/customXml" ds:itemID="{F047772C-93D5-45B8-8B18-42EFC8FD8D9C}"/>
</file>

<file path=customXml/itemProps4.xml><?xml version="1.0" encoding="utf-8"?>
<ds:datastoreItem xmlns:ds="http://schemas.openxmlformats.org/officeDocument/2006/customXml" ds:itemID="{8AE56818-2548-436A-A465-83EA1A70127E}"/>
</file>

<file path=customXml/itemProps5.xml><?xml version="1.0" encoding="utf-8"?>
<ds:datastoreItem xmlns:ds="http://schemas.openxmlformats.org/officeDocument/2006/customXml" ds:itemID="{4335C320-3B1E-4D19-AEAB-000895F13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Regeringskansliets förvaltningskontor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2020-05-02T07:04:32Z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519bb4dd-9a7a-403c-aeb9-9140c9125389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